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8_{8C13D15F-6C9B-4142-9CFE-3A545100ABE6}" xr6:coauthVersionLast="45" xr6:coauthVersionMax="45" xr10:uidLastSave="{00000000-0000-0000-0000-000000000000}"/>
  <workbookProtection workbookAlgorithmName="SHA-512" workbookHashValue="UY7gJylTANdwZP0nq8prbCzd0NHuryevuUJmEDO7o7YyORhIElOhIQCLJNYL+UY6DDdMJi7TNWIkVzPKviBxMQ==" workbookSaltValue="Dq0pTrMB9MEXZLKLnpoVlA==" workbookSpinCount="100000" lockStructure="1"/>
  <bookViews>
    <workbookView xWindow="-110" yWindow="-110" windowWidth="19420" windowHeight="10420" tabRatio="601" xr2:uid="{00000000-000D-0000-FFFF-FFFF00000000}"/>
  </bookViews>
  <sheets>
    <sheet name="Sales &amp; Purchases Data " sheetId="3" r:id="rId1"/>
    <sheet name="ScheduleA" sheetId="1" r:id="rId2"/>
    <sheet name="CountyTable" sheetId="4" state="hidden" r:id="rId3"/>
    <sheet name="Instructions" sheetId="2" r:id="rId4"/>
  </sheets>
  <definedNames>
    <definedName name="_xlnm._FilterDatabase" localSheetId="0" hidden="1">'Sales &amp; Purchases Data '!$F$9:$K$259</definedName>
    <definedName name="ColumnTitle">'Sales &amp; Purchases Data '!$F$9</definedName>
    <definedName name="ColumnTitle_1">Table2[[#Headers],[DISTRICT TAX AREAS]]</definedName>
    <definedName name="CountyLookup">CountyTable!$A$1:$B$249</definedName>
    <definedName name="_xlnm.Print_Area" localSheetId="3">Instructions!$A$1:$AE$30</definedName>
    <definedName name="_xlnm.Print_Area" localSheetId="0">'Sales &amp; Purchases Data '!$A$1:$K$1522</definedName>
    <definedName name="_xlnm.Print_Area" localSheetId="1">ScheduleA!$A$1:$K$275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K3" i="1"/>
  <c r="J15" i="3"/>
  <c r="J28" i="3"/>
  <c r="J160" i="3"/>
  <c r="I28" i="3" l="1"/>
  <c r="I160" i="3"/>
  <c r="K6" i="3"/>
  <c r="K7" i="3" s="1"/>
  <c r="J10" i="3"/>
  <c r="I10" i="3" l="1"/>
  <c r="K10" i="3"/>
  <c r="J11" i="3"/>
  <c r="I11" i="3" l="1"/>
  <c r="K11" i="3"/>
  <c r="K12" i="3" l="1"/>
  <c r="K13" i="3"/>
  <c r="K14" i="3"/>
  <c r="K15" i="3"/>
  <c r="K16" i="3" l="1"/>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J127" i="3"/>
  <c r="J143" i="3"/>
  <c r="J102" i="3"/>
  <c r="J171" i="3"/>
  <c r="J200" i="3"/>
  <c r="J75" i="3"/>
  <c r="J66" i="3"/>
  <c r="J192" i="3"/>
  <c r="J119" i="3"/>
  <c r="J247" i="3"/>
  <c r="J115" i="3"/>
  <c r="J38" i="3"/>
  <c r="J76" i="3"/>
  <c r="J194" i="3"/>
  <c r="J170" i="3"/>
  <c r="J30" i="3"/>
  <c r="J149" i="3"/>
  <c r="J56" i="3"/>
  <c r="J81" i="3"/>
  <c r="J64" i="3"/>
  <c r="J161" i="3"/>
  <c r="J138" i="3"/>
  <c r="J48" i="3"/>
  <c r="J129" i="3"/>
  <c r="J33" i="3"/>
  <c r="J110" i="3"/>
  <c r="J207" i="3"/>
  <c r="J95" i="3"/>
  <c r="J84" i="3"/>
  <c r="J124" i="3"/>
  <c r="J72" i="3"/>
  <c r="J189" i="3"/>
  <c r="J248" i="3"/>
  <c r="J155" i="3"/>
  <c r="J187" i="3"/>
  <c r="J80" i="3"/>
  <c r="J25" i="3"/>
  <c r="J237" i="3"/>
  <c r="J166" i="3"/>
  <c r="J159" i="3"/>
  <c r="J112" i="3"/>
  <c r="J19" i="3"/>
  <c r="J167" i="3"/>
  <c r="J152" i="3"/>
  <c r="J236" i="3"/>
  <c r="J39" i="3"/>
  <c r="J188" i="3"/>
  <c r="J190" i="3"/>
  <c r="J90" i="3"/>
  <c r="J234" i="3"/>
  <c r="J125" i="3"/>
  <c r="J232" i="3"/>
  <c r="J104" i="3"/>
  <c r="J86" i="3"/>
  <c r="J240" i="3"/>
  <c r="J226" i="3"/>
  <c r="J130" i="3"/>
  <c r="J134" i="3"/>
  <c r="J172" i="3"/>
  <c r="J62" i="3"/>
  <c r="J258" i="3"/>
  <c r="J201" i="3"/>
  <c r="J123" i="3"/>
  <c r="J69" i="3"/>
  <c r="J98" i="3"/>
  <c r="J101" i="3"/>
  <c r="J105" i="3"/>
  <c r="J211" i="3"/>
  <c r="J203" i="3"/>
  <c r="J205" i="3"/>
  <c r="J164" i="3"/>
  <c r="J113" i="3"/>
  <c r="J244" i="3"/>
  <c r="J210" i="3"/>
  <c r="J37" i="3"/>
  <c r="J74" i="3"/>
  <c r="J122" i="3"/>
  <c r="J175" i="3"/>
  <c r="J27" i="3"/>
  <c r="J78" i="3"/>
  <c r="J137" i="3"/>
  <c r="J111" i="3"/>
  <c r="J144" i="3"/>
  <c r="J18" i="3"/>
  <c r="J215" i="3"/>
  <c r="J173" i="3"/>
  <c r="J213" i="3"/>
  <c r="J204" i="3"/>
  <c r="J67" i="3"/>
  <c r="J117" i="3"/>
  <c r="J57" i="3"/>
  <c r="J223" i="3"/>
  <c r="J17" i="3"/>
  <c r="J55" i="3"/>
  <c r="J216" i="3"/>
  <c r="J94" i="3"/>
  <c r="J24" i="3"/>
  <c r="J254" i="3"/>
  <c r="J100" i="3"/>
  <c r="J89" i="3"/>
  <c r="J116" i="3"/>
  <c r="J182" i="3"/>
  <c r="J21" i="3"/>
  <c r="J250" i="3"/>
  <c r="J222" i="3"/>
  <c r="J214" i="3"/>
  <c r="J180" i="3"/>
  <c r="J253" i="3"/>
  <c r="J22" i="3"/>
  <c r="J202" i="3"/>
  <c r="J162" i="3"/>
  <c r="J20" i="3"/>
  <c r="J154" i="3"/>
  <c r="J97" i="3"/>
  <c r="J146" i="3"/>
  <c r="J93" i="3"/>
  <c r="J174" i="3"/>
  <c r="J34" i="3"/>
  <c r="J12" i="3"/>
  <c r="J220" i="3"/>
  <c r="J118" i="3"/>
  <c r="J142" i="3"/>
  <c r="J168" i="3"/>
  <c r="J87" i="3"/>
  <c r="J96" i="3"/>
  <c r="J252" i="3"/>
  <c r="J257" i="3"/>
  <c r="J91" i="3"/>
  <c r="J70" i="3"/>
  <c r="J61" i="3"/>
  <c r="J106" i="3"/>
  <c r="J184" i="3"/>
  <c r="J82" i="3"/>
  <c r="J231" i="3"/>
  <c r="J59" i="3"/>
  <c r="J178" i="3"/>
  <c r="J242" i="3"/>
  <c r="J43" i="3"/>
  <c r="J42" i="3"/>
  <c r="J49" i="3"/>
  <c r="J195" i="3"/>
  <c r="J169" i="3"/>
  <c r="J198" i="3"/>
  <c r="J107" i="3"/>
  <c r="J136" i="3"/>
  <c r="J219" i="3"/>
  <c r="J40" i="3"/>
  <c r="J151" i="3"/>
  <c r="J65" i="3"/>
  <c r="J157" i="3"/>
  <c r="J148" i="3"/>
  <c r="J246" i="3"/>
  <c r="J13" i="3"/>
  <c r="J196" i="3"/>
  <c r="J135" i="3"/>
  <c r="J256" i="3"/>
  <c r="J181" i="3"/>
  <c r="J88" i="3"/>
  <c r="J158" i="3"/>
  <c r="J199" i="3"/>
  <c r="J145" i="3"/>
  <c r="J85" i="3"/>
  <c r="J50" i="3"/>
  <c r="J108" i="3"/>
  <c r="J126" i="3"/>
  <c r="J83" i="3"/>
  <c r="J208" i="3"/>
  <c r="J103" i="3"/>
  <c r="J41" i="3"/>
  <c r="J163" i="3"/>
  <c r="J186" i="3"/>
  <c r="J209" i="3"/>
  <c r="J51" i="3"/>
  <c r="J114" i="3"/>
  <c r="J58" i="3"/>
  <c r="J228" i="3"/>
  <c r="J36" i="3"/>
  <c r="J140" i="3"/>
  <c r="J147" i="3"/>
  <c r="J131" i="3"/>
  <c r="J224" i="3"/>
  <c r="J52" i="3"/>
  <c r="J239" i="3"/>
  <c r="J191" i="3"/>
  <c r="J177" i="3"/>
  <c r="J23" i="3"/>
  <c r="J133" i="3"/>
  <c r="J235" i="3"/>
  <c r="J31" i="3"/>
  <c r="J79" i="3"/>
  <c r="J71" i="3"/>
  <c r="J179" i="3"/>
  <c r="J47" i="3"/>
  <c r="J14" i="3"/>
  <c r="J121" i="3"/>
  <c r="J44" i="3"/>
  <c r="J46" i="3"/>
  <c r="J218" i="3"/>
  <c r="J230" i="3"/>
  <c r="J54" i="3"/>
  <c r="J206" i="3"/>
  <c r="J193" i="3"/>
  <c r="J217" i="3"/>
  <c r="J183" i="3"/>
  <c r="J229" i="3"/>
  <c r="J99" i="3"/>
  <c r="J32" i="3"/>
  <c r="J243" i="3"/>
  <c r="J92" i="3"/>
  <c r="J185" i="3"/>
  <c r="J241" i="3"/>
  <c r="J139" i="3"/>
  <c r="J120" i="3"/>
  <c r="J150" i="3"/>
  <c r="J26" i="3"/>
  <c r="J63" i="3"/>
  <c r="J45" i="3"/>
  <c r="J245" i="3"/>
  <c r="J197" i="3"/>
  <c r="J249" i="3"/>
  <c r="J233" i="3"/>
  <c r="J165" i="3"/>
  <c r="J227" i="3"/>
  <c r="J141" i="3"/>
  <c r="J109" i="3"/>
  <c r="J221" i="3"/>
  <c r="J255" i="3"/>
  <c r="J153" i="3"/>
  <c r="J128" i="3"/>
  <c r="J77" i="3"/>
  <c r="J176" i="3"/>
  <c r="J16" i="3"/>
  <c r="J156" i="3"/>
  <c r="J35" i="3"/>
  <c r="J132" i="3"/>
  <c r="J212" i="3"/>
  <c r="J60" i="3"/>
  <c r="J238" i="3"/>
  <c r="J68" i="3"/>
  <c r="J225" i="3"/>
  <c r="J29" i="3"/>
  <c r="J251" i="3"/>
  <c r="J53" i="3"/>
  <c r="J73" i="3"/>
  <c r="I69" i="3" l="1"/>
  <c r="I13" i="3"/>
  <c r="I52" i="3"/>
  <c r="I55" i="3"/>
  <c r="I224" i="3"/>
  <c r="I133" i="3"/>
  <c r="I30" i="3"/>
  <c r="I107" i="3"/>
  <c r="I230" i="3"/>
  <c r="I78" i="3"/>
  <c r="I144" i="3"/>
  <c r="I73" i="3"/>
  <c r="I218" i="3"/>
  <c r="I67" i="3"/>
  <c r="I153" i="3"/>
  <c r="I141" i="3"/>
  <c r="I179" i="3"/>
  <c r="I209" i="3"/>
  <c r="I65" i="3"/>
  <c r="I88" i="3"/>
  <c r="I180" i="3"/>
  <c r="I145" i="3"/>
  <c r="I26" i="3"/>
  <c r="I213" i="3"/>
  <c r="I236" i="3"/>
  <c r="I152" i="3"/>
  <c r="I57" i="3"/>
  <c r="I174" i="3"/>
  <c r="I159" i="3"/>
  <c r="I254" i="3"/>
  <c r="I177" i="3"/>
  <c r="I109" i="3"/>
  <c r="I181" i="3"/>
  <c r="I75" i="3"/>
  <c r="I108" i="3"/>
  <c r="I237" i="3"/>
  <c r="I143" i="3"/>
  <c r="I234" i="3"/>
  <c r="I245" i="3"/>
  <c r="I48" i="3"/>
  <c r="I242" i="3"/>
  <c r="I170" i="3"/>
  <c r="I51" i="3"/>
  <c r="I163" i="3"/>
  <c r="I38" i="3"/>
  <c r="I198" i="3"/>
  <c r="I258" i="3"/>
  <c r="I169" i="3"/>
  <c r="I20" i="3"/>
  <c r="I39" i="3"/>
  <c r="I119" i="3"/>
  <c r="I171" i="3"/>
  <c r="I244" i="3"/>
  <c r="I106" i="3"/>
  <c r="I68" i="3"/>
  <c r="I63" i="3"/>
  <c r="I80" i="3"/>
  <c r="I21" i="3"/>
  <c r="I98" i="3"/>
  <c r="I103" i="3"/>
  <c r="I117" i="3"/>
  <c r="I56" i="3"/>
  <c r="I229" i="3"/>
  <c r="I200" i="3"/>
  <c r="I120" i="3"/>
  <c r="I158" i="3"/>
  <c r="I23" i="3"/>
  <c r="I58" i="3"/>
  <c r="I50" i="3"/>
  <c r="I71" i="3"/>
  <c r="I42" i="3"/>
  <c r="I79" i="3"/>
  <c r="I240" i="3"/>
  <c r="I231" i="3"/>
  <c r="I116" i="3"/>
  <c r="I210" i="3"/>
  <c r="I131" i="3"/>
  <c r="I201" i="3"/>
  <c r="I185" i="3"/>
  <c r="I81" i="3"/>
  <c r="I192" i="3"/>
  <c r="I124" i="3"/>
  <c r="I239" i="3"/>
  <c r="I89" i="3"/>
  <c r="I93" i="3"/>
  <c r="I125" i="3"/>
  <c r="I77" i="3"/>
  <c r="I252" i="3"/>
  <c r="I95" i="3"/>
  <c r="I137" i="3"/>
  <c r="I219" i="3"/>
  <c r="I227" i="3"/>
  <c r="I22" i="3"/>
  <c r="I197" i="3"/>
  <c r="I32" i="3"/>
  <c r="I122" i="3"/>
  <c r="I49" i="3"/>
  <c r="I148" i="3"/>
  <c r="I166" i="3"/>
  <c r="I59" i="3"/>
  <c r="I82" i="3"/>
  <c r="I205" i="3"/>
  <c r="I134" i="3"/>
  <c r="I132" i="3"/>
  <c r="I84" i="3"/>
  <c r="I149" i="3"/>
  <c r="I190" i="3"/>
  <c r="I114" i="3"/>
  <c r="I253" i="3"/>
  <c r="I167" i="3"/>
  <c r="I222" i="3"/>
  <c r="I142" i="3"/>
  <c r="I196" i="3"/>
  <c r="I216" i="3"/>
  <c r="I45" i="3"/>
  <c r="I74" i="3"/>
  <c r="I226" i="3"/>
  <c r="I217" i="3"/>
  <c r="I104" i="3"/>
  <c r="I178" i="3"/>
  <c r="I215" i="3"/>
  <c r="I173" i="3"/>
  <c r="I175" i="3"/>
  <c r="I54" i="3"/>
  <c r="I86" i="3"/>
  <c r="I182" i="3"/>
  <c r="I140" i="3"/>
  <c r="I60" i="3"/>
  <c r="I31" i="3"/>
  <c r="I249" i="3"/>
  <c r="I91" i="3"/>
  <c r="I130" i="3"/>
  <c r="I250" i="3"/>
  <c r="I41" i="3"/>
  <c r="I61" i="3"/>
  <c r="I72" i="3"/>
  <c r="I228" i="3"/>
  <c r="I232" i="3"/>
  <c r="I66" i="3"/>
  <c r="I203" i="3"/>
  <c r="I37" i="3"/>
  <c r="I47" i="3"/>
  <c r="I76" i="3"/>
  <c r="I105" i="3"/>
  <c r="I193" i="3"/>
  <c r="I27" i="3"/>
  <c r="I247" i="3"/>
  <c r="I24" i="3"/>
  <c r="I92" i="3"/>
  <c r="I123" i="3"/>
  <c r="I139" i="3"/>
  <c r="I62" i="3"/>
  <c r="I256" i="3"/>
  <c r="I187" i="3"/>
  <c r="I126" i="3"/>
  <c r="I94" i="3"/>
  <c r="I172" i="3"/>
  <c r="I211" i="3"/>
  <c r="I194" i="3"/>
  <c r="I138" i="3"/>
  <c r="I157" i="3"/>
  <c r="I111" i="3"/>
  <c r="I150" i="3"/>
  <c r="I235" i="3"/>
  <c r="I46" i="3"/>
  <c r="I151" i="3"/>
  <c r="I154" i="3"/>
  <c r="I248" i="3"/>
  <c r="I101" i="3"/>
  <c r="I85" i="3"/>
  <c r="I19" i="3"/>
  <c r="I214" i="3"/>
  <c r="I99" i="3"/>
  <c r="I83" i="3"/>
  <c r="I70" i="3"/>
  <c r="I220" i="3"/>
  <c r="I184" i="3"/>
  <c r="I189" i="3"/>
  <c r="I146" i="3"/>
  <c r="I165" i="3"/>
  <c r="I243" i="3"/>
  <c r="I112" i="3"/>
  <c r="I34" i="3"/>
  <c r="I102" i="3"/>
  <c r="I118" i="3"/>
  <c r="I246" i="3"/>
  <c r="I199" i="3"/>
  <c r="I255" i="3"/>
  <c r="I156" i="3"/>
  <c r="I207" i="3"/>
  <c r="I191" i="3"/>
  <c r="I161" i="3"/>
  <c r="I186" i="3"/>
  <c r="I195" i="3"/>
  <c r="I90" i="3"/>
  <c r="I35" i="3"/>
  <c r="I164" i="3"/>
  <c r="I43" i="3"/>
  <c r="I204" i="3"/>
  <c r="I64" i="3"/>
  <c r="I53" i="3"/>
  <c r="I188" i="3"/>
  <c r="I162" i="3"/>
  <c r="I33" i="3"/>
  <c r="I202" i="3"/>
  <c r="I110" i="3"/>
  <c r="I147" i="3"/>
  <c r="I225" i="3"/>
  <c r="I44" i="3"/>
  <c r="I113" i="3"/>
  <c r="I121" i="3"/>
  <c r="I29" i="3"/>
  <c r="I208" i="3"/>
  <c r="I25" i="3"/>
  <c r="I155" i="3"/>
  <c r="I168" i="3"/>
  <c r="I241" i="3"/>
  <c r="I176" i="3"/>
  <c r="I257" i="3"/>
  <c r="I96" i="3"/>
  <c r="I135" i="3"/>
  <c r="I233" i="3"/>
  <c r="I136" i="3"/>
  <c r="I206" i="3"/>
  <c r="I127" i="3"/>
  <c r="I129" i="3"/>
  <c r="I251" i="3"/>
  <c r="I221" i="3"/>
  <c r="I212" i="3"/>
  <c r="I115" i="3"/>
  <c r="I97" i="3"/>
  <c r="I87" i="3"/>
  <c r="I40" i="3"/>
  <c r="I183" i="3"/>
  <c r="I128" i="3"/>
  <c r="I223" i="3"/>
  <c r="I238" i="3"/>
  <c r="I36" i="3"/>
  <c r="I100" i="3"/>
  <c r="I15" i="3"/>
  <c r="I16" i="3"/>
  <c r="I17" i="3"/>
  <c r="I14" i="3"/>
  <c r="I12" i="3"/>
  <c r="I18" i="3"/>
  <c r="K4" i="1" l="1"/>
  <c r="H272" i="1"/>
  <c r="H201" i="1"/>
  <c r="H135" i="1"/>
  <c r="H70" i="1"/>
  <c r="H259" i="1"/>
  <c r="H191" i="1"/>
  <c r="H126" i="1"/>
  <c r="H58" i="1"/>
  <c r="H166" i="1"/>
  <c r="H31" i="1"/>
  <c r="H223" i="1"/>
  <c r="H108" i="1"/>
  <c r="H268" i="1"/>
  <c r="H198" i="1"/>
  <c r="H132" i="1"/>
  <c r="H65" i="1"/>
  <c r="H230" i="1"/>
  <c r="H163" i="1"/>
  <c r="H97" i="1"/>
  <c r="H28" i="1"/>
  <c r="H231" i="1"/>
  <c r="H53" i="1"/>
  <c r="H136" i="1"/>
  <c r="H162" i="1"/>
  <c r="H178" i="1"/>
  <c r="H228" i="1"/>
  <c r="H20" i="1"/>
  <c r="H218" i="1"/>
  <c r="H38" i="1"/>
  <c r="H111" i="1"/>
  <c r="H104" i="1"/>
  <c r="H17" i="1"/>
  <c r="H261" i="1"/>
  <c r="H192" i="1"/>
  <c r="H127" i="1"/>
  <c r="H59" i="1"/>
  <c r="H251" i="1"/>
  <c r="H183" i="1"/>
  <c r="H117" i="1"/>
  <c r="H50" i="1"/>
  <c r="H149" i="1"/>
  <c r="H47" i="1"/>
  <c r="H215" i="1"/>
  <c r="H92" i="1"/>
  <c r="H257" i="1"/>
  <c r="H189" i="1"/>
  <c r="H124" i="1"/>
  <c r="H56" i="1"/>
  <c r="H220" i="1"/>
  <c r="H155" i="1"/>
  <c r="H89" i="1"/>
  <c r="H18" i="1"/>
  <c r="H210" i="1"/>
  <c r="H29" i="1"/>
  <c r="H90" i="1"/>
  <c r="H139" i="1"/>
  <c r="H112" i="1"/>
  <c r="H203" i="1"/>
  <c r="H244" i="1"/>
  <c r="H194" i="1"/>
  <c r="H252" i="1"/>
  <c r="H184" i="1"/>
  <c r="H118" i="1"/>
  <c r="H51" i="1"/>
  <c r="H242" i="1"/>
  <c r="H175" i="1"/>
  <c r="H109" i="1"/>
  <c r="H41" i="1"/>
  <c r="H133" i="1"/>
  <c r="H22" i="1"/>
  <c r="H199" i="1"/>
  <c r="H76" i="1"/>
  <c r="H248" i="1"/>
  <c r="H181" i="1"/>
  <c r="H115" i="1"/>
  <c r="H39" i="1"/>
  <c r="H212" i="1"/>
  <c r="H146" i="1"/>
  <c r="H81" i="1"/>
  <c r="H8" i="1"/>
  <c r="H186" i="1"/>
  <c r="H74" i="1"/>
  <c r="H197" i="1"/>
  <c r="H119" i="1"/>
  <c r="H71" i="1"/>
  <c r="H180" i="1"/>
  <c r="H131" i="1"/>
  <c r="H172" i="1"/>
  <c r="H82" i="1"/>
  <c r="H243" i="1"/>
  <c r="H176" i="1"/>
  <c r="H110" i="1"/>
  <c r="H42" i="1"/>
  <c r="H234" i="1"/>
  <c r="H167" i="1"/>
  <c r="H101" i="1"/>
  <c r="H32" i="1"/>
  <c r="H116" i="1"/>
  <c r="H269" i="1"/>
  <c r="H190" i="1"/>
  <c r="H57" i="1"/>
  <c r="H240" i="1"/>
  <c r="H173" i="1"/>
  <c r="H107" i="1"/>
  <c r="H10" i="1"/>
  <c r="H204" i="1"/>
  <c r="H138" i="1"/>
  <c r="H73" i="1"/>
  <c r="H211" i="1"/>
  <c r="H164" i="1"/>
  <c r="H27" i="1"/>
  <c r="H88" i="1"/>
  <c r="H96" i="1"/>
  <c r="H266" i="1"/>
  <c r="H161" i="1"/>
  <c r="H44" i="1"/>
  <c r="H153" i="1"/>
  <c r="H35" i="1"/>
  <c r="H213" i="1"/>
  <c r="H256" i="1"/>
  <c r="H235" i="1"/>
  <c r="H168" i="1"/>
  <c r="H102" i="1"/>
  <c r="H33" i="1"/>
  <c r="H224" i="1"/>
  <c r="H159" i="1"/>
  <c r="H93" i="1"/>
  <c r="H24" i="1"/>
  <c r="H100" i="1"/>
  <c r="H258" i="1"/>
  <c r="H174" i="1"/>
  <c r="H40" i="1"/>
  <c r="H232" i="1"/>
  <c r="H165" i="1"/>
  <c r="H99" i="1"/>
  <c r="H265" i="1"/>
  <c r="H195" i="1"/>
  <c r="H130" i="1"/>
  <c r="H63" i="1"/>
  <c r="H103" i="1"/>
  <c r="H144" i="1"/>
  <c r="H95" i="1"/>
  <c r="H253" i="1"/>
  <c r="H52" i="1"/>
  <c r="H177" i="1"/>
  <c r="H137" i="1"/>
  <c r="H219" i="1"/>
  <c r="H129" i="1"/>
  <c r="H236" i="1"/>
  <c r="H193" i="1"/>
  <c r="H188" i="1"/>
  <c r="H226" i="1"/>
  <c r="H160" i="1"/>
  <c r="H94" i="1"/>
  <c r="H25" i="1"/>
  <c r="H216" i="1"/>
  <c r="H150" i="1"/>
  <c r="H85" i="1"/>
  <c r="H13" i="1"/>
  <c r="H84" i="1"/>
  <c r="H250" i="1"/>
  <c r="H158" i="1"/>
  <c r="H23" i="1"/>
  <c r="H222" i="1"/>
  <c r="H157" i="1"/>
  <c r="H91" i="1"/>
  <c r="H255" i="1"/>
  <c r="H187" i="1"/>
  <c r="H122" i="1"/>
  <c r="H54" i="1"/>
  <c r="H34" i="1"/>
  <c r="H120" i="1"/>
  <c r="H26" i="1"/>
  <c r="H229" i="1"/>
  <c r="H114" i="1"/>
  <c r="H43" i="1"/>
  <c r="H217" i="1"/>
  <c r="H151" i="1"/>
  <c r="H86" i="1"/>
  <c r="H14" i="1"/>
  <c r="H208" i="1"/>
  <c r="H142" i="1"/>
  <c r="H77" i="1"/>
  <c r="H207" i="1"/>
  <c r="H66" i="1"/>
  <c r="H241" i="1"/>
  <c r="H141" i="1"/>
  <c r="H12" i="1"/>
  <c r="H214" i="1"/>
  <c r="H148" i="1"/>
  <c r="H83" i="1"/>
  <c r="H246" i="1"/>
  <c r="H179" i="1"/>
  <c r="H113" i="1"/>
  <c r="H45" i="1"/>
  <c r="H64" i="1"/>
  <c r="H98" i="1"/>
  <c r="H245" i="1"/>
  <c r="H205" i="1"/>
  <c r="H72" i="1"/>
  <c r="H274" i="1"/>
  <c r="H273" i="1"/>
  <c r="H264" i="1"/>
  <c r="H209" i="1"/>
  <c r="H143" i="1"/>
  <c r="H78" i="1"/>
  <c r="H270" i="1"/>
  <c r="H200" i="1"/>
  <c r="H134" i="1"/>
  <c r="H68" i="1"/>
  <c r="H182" i="1"/>
  <c r="H48" i="1"/>
  <c r="H233" i="1"/>
  <c r="H125" i="1"/>
  <c r="H30" i="1"/>
  <c r="H206" i="1"/>
  <c r="H140" i="1"/>
  <c r="H75" i="1"/>
  <c r="H238" i="1"/>
  <c r="H171" i="1"/>
  <c r="H105" i="1"/>
  <c r="H36" i="1"/>
  <c r="H254" i="1"/>
  <c r="H79" i="1"/>
  <c r="H202" i="1"/>
  <c r="H185" i="1"/>
  <c r="H221" i="1"/>
  <c r="H247" i="1"/>
  <c r="H156" i="1"/>
  <c r="H239" i="1"/>
  <c r="H62" i="1"/>
  <c r="H55" i="1"/>
  <c r="H128" i="1"/>
  <c r="H11" i="1"/>
  <c r="H46" i="1"/>
  <c r="H237" i="1"/>
  <c r="H154" i="1"/>
  <c r="H170" i="1"/>
  <c r="H106" i="1"/>
  <c r="H147" i="1"/>
  <c r="H87" i="1"/>
  <c r="H60" i="1"/>
  <c r="H15" i="1"/>
  <c r="H9" i="1"/>
  <c r="H169" i="1"/>
  <c r="H145" i="1"/>
  <c r="H123" i="1"/>
  <c r="H80" i="1"/>
  <c r="H263" i="1"/>
  <c r="G274" i="1"/>
  <c r="G210" i="1"/>
  <c r="G206" i="1"/>
  <c r="G209" i="1"/>
  <c r="G220" i="1"/>
  <c r="I220" i="1" s="1"/>
  <c r="K220" i="1" s="1"/>
  <c r="G130" i="1"/>
  <c r="G165" i="1"/>
  <c r="G147" i="1"/>
  <c r="G182" i="1"/>
  <c r="G261" i="1"/>
  <c r="I261" i="1" s="1"/>
  <c r="K261" i="1" s="1"/>
  <c r="G113" i="1"/>
  <c r="G45" i="1"/>
  <c r="G87" i="1"/>
  <c r="G35" i="1"/>
  <c r="G54" i="1"/>
  <c r="G246" i="1"/>
  <c r="G14" i="1"/>
  <c r="G217" i="1"/>
  <c r="G80" i="1"/>
  <c r="G250" i="1"/>
  <c r="G254" i="1"/>
  <c r="G204" i="1"/>
  <c r="G83" i="1"/>
  <c r="G226" i="1"/>
  <c r="G188" i="1"/>
  <c r="G269" i="1"/>
  <c r="I269" i="1" s="1"/>
  <c r="K269" i="1" s="1"/>
  <c r="G221" i="1"/>
  <c r="G131" i="1"/>
  <c r="G50" i="1"/>
  <c r="G166" i="1"/>
  <c r="I166" i="1" s="1"/>
  <c r="K166" i="1" s="1"/>
  <c r="G148" i="1"/>
  <c r="G273" i="1"/>
  <c r="G234" i="1"/>
  <c r="G172" i="1"/>
  <c r="G86" i="1"/>
  <c r="G34" i="1"/>
  <c r="G198" i="1"/>
  <c r="I198" i="1" s="1"/>
  <c r="K198" i="1" s="1"/>
  <c r="G189" i="1"/>
  <c r="G68" i="1"/>
  <c r="G270" i="1"/>
  <c r="G222" i="1"/>
  <c r="G132" i="1"/>
  <c r="G126" i="1"/>
  <c r="G81" i="1"/>
  <c r="G143" i="1"/>
  <c r="G107" i="1"/>
  <c r="G27" i="1"/>
  <c r="G168" i="1"/>
  <c r="G239" i="1"/>
  <c r="G102" i="1"/>
  <c r="I102" i="1" s="1"/>
  <c r="K102" i="1" s="1"/>
  <c r="G104" i="1"/>
  <c r="G51" i="1"/>
  <c r="G207" i="1"/>
  <c r="G272" i="1"/>
  <c r="I272" i="1" s="1"/>
  <c r="K272" i="1" s="1"/>
  <c r="G156" i="1"/>
  <c r="G138" i="1"/>
  <c r="G72" i="1"/>
  <c r="G199" i="1"/>
  <c r="G190" i="1"/>
  <c r="I190" i="1" s="1"/>
  <c r="K190" i="1" s="1"/>
  <c r="G92" i="1"/>
  <c r="G268" i="1"/>
  <c r="G201" i="1"/>
  <c r="G94" i="1"/>
  <c r="G56" i="1"/>
  <c r="G161" i="1"/>
  <c r="G127" i="1"/>
  <c r="I127" i="1" s="1"/>
  <c r="K127" i="1" s="1"/>
  <c r="G77" i="1"/>
  <c r="G208" i="1"/>
  <c r="G258" i="1"/>
  <c r="G164" i="1"/>
  <c r="G146" i="1"/>
  <c r="G11" i="1"/>
  <c r="G214" i="1"/>
  <c r="G124" i="1"/>
  <c r="G100" i="1"/>
  <c r="G176" i="1"/>
  <c r="G142" i="1"/>
  <c r="G247" i="1"/>
  <c r="G116" i="1"/>
  <c r="G52" i="1"/>
  <c r="G251" i="1"/>
  <c r="G157" i="1"/>
  <c r="G139" i="1"/>
  <c r="G73" i="1"/>
  <c r="G88" i="1"/>
  <c r="G264" i="1"/>
  <c r="G216" i="1"/>
  <c r="G184" i="1"/>
  <c r="G180" i="1"/>
  <c r="G105" i="1"/>
  <c r="G60" i="1"/>
  <c r="G259" i="1"/>
  <c r="I259" i="1" s="1"/>
  <c r="K259" i="1" s="1"/>
  <c r="G140" i="1"/>
  <c r="G150" i="1"/>
  <c r="G90" i="1"/>
  <c r="G177" i="1"/>
  <c r="I177" i="1" s="1"/>
  <c r="K177" i="1" s="1"/>
  <c r="G219" i="1"/>
  <c r="G59" i="1"/>
  <c r="G28" i="1"/>
  <c r="I28" i="1" s="1"/>
  <c r="K28" i="1" s="1"/>
  <c r="G145" i="1"/>
  <c r="G203" i="1"/>
  <c r="G62" i="1"/>
  <c r="I62" i="1" s="1"/>
  <c r="K62" i="1" s="1"/>
  <c r="G242" i="1"/>
  <c r="I242" i="1" s="1"/>
  <c r="K242" i="1" s="1"/>
  <c r="G235" i="1"/>
  <c r="I235" i="1" s="1"/>
  <c r="K235" i="1" s="1"/>
  <c r="G173" i="1"/>
  <c r="G117" i="1"/>
  <c r="G53" i="1"/>
  <c r="G252" i="1"/>
  <c r="I252" i="1" s="1"/>
  <c r="K252" i="1" s="1"/>
  <c r="G158" i="1"/>
  <c r="G230" i="1"/>
  <c r="I230" i="1" s="1"/>
  <c r="K230" i="1" s="1"/>
  <c r="G224" i="1"/>
  <c r="G192" i="1"/>
  <c r="G120" i="1"/>
  <c r="G38" i="1"/>
  <c r="G255" i="1"/>
  <c r="G95" i="1"/>
  <c r="G79" i="1"/>
  <c r="G175" i="1"/>
  <c r="G155" i="1"/>
  <c r="G43" i="1"/>
  <c r="G263" i="1"/>
  <c r="G241" i="1"/>
  <c r="G205" i="1"/>
  <c r="G74" i="1"/>
  <c r="G103" i="1"/>
  <c r="G248" i="1"/>
  <c r="I248" i="1" s="1"/>
  <c r="K248" i="1" s="1"/>
  <c r="G25" i="1"/>
  <c r="G243" i="1"/>
  <c r="G181" i="1"/>
  <c r="I181" i="1" s="1"/>
  <c r="K181" i="1" s="1"/>
  <c r="G106" i="1"/>
  <c r="G160" i="1"/>
  <c r="G212" i="1"/>
  <c r="I212" i="1" s="1"/>
  <c r="K212" i="1" s="1"/>
  <c r="G153" i="1"/>
  <c r="G98" i="1"/>
  <c r="G114" i="1"/>
  <c r="G46" i="1"/>
  <c r="G236" i="1"/>
  <c r="G174" i="1"/>
  <c r="I174" i="1" s="1"/>
  <c r="K174" i="1" s="1"/>
  <c r="G118" i="1"/>
  <c r="G238" i="1"/>
  <c r="G109" i="1"/>
  <c r="G65" i="1"/>
  <c r="G231" i="1"/>
  <c r="G197" i="1"/>
  <c r="G193" i="1"/>
  <c r="G223" i="1"/>
  <c r="I223" i="1" s="1"/>
  <c r="K223" i="1" s="1"/>
  <c r="G39" i="1"/>
  <c r="I39" i="1" s="1"/>
  <c r="K39" i="1" s="1"/>
  <c r="G63" i="1"/>
  <c r="G29" i="1"/>
  <c r="I29" i="1" s="1"/>
  <c r="K29" i="1" s="1"/>
  <c r="G215" i="1"/>
  <c r="I215" i="1" s="1"/>
  <c r="K215" i="1" s="1"/>
  <c r="G237" i="1"/>
  <c r="G13" i="1"/>
  <c r="G10" i="1"/>
  <c r="I10" i="1" s="1"/>
  <c r="K10" i="1" s="1"/>
  <c r="G213" i="1"/>
  <c r="G123" i="1"/>
  <c r="G99" i="1"/>
  <c r="G244" i="1"/>
  <c r="I244" i="1" s="1"/>
  <c r="K244" i="1" s="1"/>
  <c r="G42" i="1"/>
  <c r="G134" i="1"/>
  <c r="G20" i="1"/>
  <c r="G256" i="1"/>
  <c r="G101" i="1"/>
  <c r="G228" i="1"/>
  <c r="G178" i="1"/>
  <c r="I178" i="1" s="1"/>
  <c r="K178" i="1" s="1"/>
  <c r="G48" i="1"/>
  <c r="G253" i="1"/>
  <c r="I253" i="1" s="1"/>
  <c r="K253" i="1" s="1"/>
  <c r="G18" i="1"/>
  <c r="I18" i="1" s="1"/>
  <c r="K18" i="1" s="1"/>
  <c r="G128" i="1"/>
  <c r="I128" i="1" s="1"/>
  <c r="K128" i="1" s="1"/>
  <c r="G200" i="1"/>
  <c r="G218" i="1"/>
  <c r="G26" i="1"/>
  <c r="G265" i="1"/>
  <c r="G110" i="1"/>
  <c r="G170" i="1"/>
  <c r="G23" i="1"/>
  <c r="G141" i="1"/>
  <c r="G229" i="1"/>
  <c r="G85" i="1"/>
  <c r="G167" i="1"/>
  <c r="G233" i="1"/>
  <c r="I233" i="1" s="1"/>
  <c r="K233" i="1" s="1"/>
  <c r="G149" i="1"/>
  <c r="I149" i="1" s="1"/>
  <c r="K149" i="1" s="1"/>
  <c r="G211" i="1"/>
  <c r="G47" i="1"/>
  <c r="G96" i="1"/>
  <c r="I96" i="1" s="1"/>
  <c r="K96" i="1" s="1"/>
  <c r="G8" i="1"/>
  <c r="G202" i="1"/>
  <c r="G191" i="1"/>
  <c r="G22" i="1"/>
  <c r="G186" i="1"/>
  <c r="I186" i="1" s="1"/>
  <c r="K186" i="1" s="1"/>
  <c r="G136" i="1"/>
  <c r="G31" i="1"/>
  <c r="G162" i="1"/>
  <c r="G187" i="1"/>
  <c r="G82" i="1"/>
  <c r="I82" i="1" s="1"/>
  <c r="K82" i="1" s="1"/>
  <c r="G154" i="1"/>
  <c r="G41" i="1"/>
  <c r="G125" i="1"/>
  <c r="G9" i="1"/>
  <c r="G112" i="1"/>
  <c r="I112" i="1" s="1"/>
  <c r="K112" i="1" s="1"/>
  <c r="G55" i="1"/>
  <c r="G245" i="1"/>
  <c r="G64" i="1"/>
  <c r="G15" i="1"/>
  <c r="G151" i="1"/>
  <c r="G194" i="1"/>
  <c r="G44" i="1"/>
  <c r="G133" i="1"/>
  <c r="G169" i="1"/>
  <c r="G137" i="1"/>
  <c r="I137" i="1" s="1"/>
  <c r="K137" i="1" s="1"/>
  <c r="G257" i="1"/>
  <c r="G84" i="1"/>
  <c r="G129" i="1"/>
  <c r="G115" i="1"/>
  <c r="I115" i="1" s="1"/>
  <c r="K115" i="1" s="1"/>
  <c r="G97" i="1"/>
  <c r="I97" i="1" s="1"/>
  <c r="K97" i="1" s="1"/>
  <c r="G159" i="1"/>
  <c r="G12" i="1"/>
  <c r="G183" i="1"/>
  <c r="G240" i="1"/>
  <c r="G119" i="1"/>
  <c r="I119" i="1" s="1"/>
  <c r="K119" i="1" s="1"/>
  <c r="G76" i="1"/>
  <c r="G185" i="1"/>
  <c r="G66" i="1"/>
  <c r="G195" i="1"/>
  <c r="I195" i="1" s="1"/>
  <c r="K195" i="1" s="1"/>
  <c r="G17" i="1"/>
  <c r="I17" i="1" s="1"/>
  <c r="K17" i="1" s="1"/>
  <c r="G111" i="1"/>
  <c r="G93" i="1"/>
  <c r="G71" i="1"/>
  <c r="G91" i="1"/>
  <c r="G266" i="1"/>
  <c r="G122" i="1"/>
  <c r="G33" i="1"/>
  <c r="I33" i="1" s="1"/>
  <c r="K33" i="1" s="1"/>
  <c r="G75" i="1"/>
  <c r="G40" i="1"/>
  <c r="G57" i="1"/>
  <c r="G171" i="1"/>
  <c r="I171" i="1" s="1"/>
  <c r="K171" i="1" s="1"/>
  <c r="G24" i="1"/>
  <c r="G144" i="1"/>
  <c r="G232" i="1"/>
  <c r="G89" i="1"/>
  <c r="G58" i="1"/>
  <c r="G179" i="1"/>
  <c r="I179" i="1" s="1"/>
  <c r="K179" i="1" s="1"/>
  <c r="G163" i="1"/>
  <c r="G30" i="1"/>
  <c r="G135" i="1"/>
  <c r="I135" i="1" s="1"/>
  <c r="K135" i="1" s="1"/>
  <c r="G78" i="1"/>
  <c r="G32" i="1"/>
  <c r="I32" i="1" s="1"/>
  <c r="K32" i="1" s="1"/>
  <c r="G36" i="1"/>
  <c r="G70" i="1"/>
  <c r="G108" i="1"/>
  <c r="I108" i="1" s="1"/>
  <c r="K108" i="1" s="1"/>
  <c r="I20" i="1" l="1"/>
  <c r="K20" i="1" s="1"/>
  <c r="I89" i="1"/>
  <c r="K89" i="1" s="1"/>
  <c r="I65" i="1"/>
  <c r="K65" i="1" s="1"/>
  <c r="I194" i="1"/>
  <c r="K194" i="1" s="1"/>
  <c r="I110" i="1"/>
  <c r="K110" i="1" s="1"/>
  <c r="I41" i="1"/>
  <c r="K41" i="1" s="1"/>
  <c r="I40" i="1"/>
  <c r="K40" i="1" s="1"/>
  <c r="I70" i="1"/>
  <c r="K70" i="1" s="1"/>
  <c r="I58" i="1"/>
  <c r="K58" i="1" s="1"/>
  <c r="I12" i="1"/>
  <c r="K12" i="1" s="1"/>
  <c r="I162" i="1"/>
  <c r="K162" i="1" s="1"/>
  <c r="I56" i="1"/>
  <c r="K56" i="1" s="1"/>
  <c r="I88" i="1"/>
  <c r="K88" i="1" s="1"/>
  <c r="I50" i="1"/>
  <c r="K50" i="1" s="1"/>
  <c r="I107" i="1"/>
  <c r="K107" i="1" s="1"/>
  <c r="I76" i="1"/>
  <c r="K76" i="1" s="1"/>
  <c r="I265" i="1"/>
  <c r="K265" i="1" s="1"/>
  <c r="I51" i="1"/>
  <c r="K51" i="1" s="1"/>
  <c r="I24" i="1"/>
  <c r="K24" i="1" s="1"/>
  <c r="I139" i="1"/>
  <c r="K139" i="1" s="1"/>
  <c r="I84" i="1"/>
  <c r="K84" i="1" s="1"/>
  <c r="I101" i="1"/>
  <c r="K101" i="1" s="1"/>
  <c r="I172" i="1"/>
  <c r="K172" i="1" s="1"/>
  <c r="I187" i="1"/>
  <c r="K187" i="1" s="1"/>
  <c r="I8" i="1"/>
  <c r="K8" i="1" s="1"/>
  <c r="I200" i="1"/>
  <c r="K200" i="1" s="1"/>
  <c r="I256" i="1"/>
  <c r="K256" i="1" s="1"/>
  <c r="I55" i="1"/>
  <c r="K55" i="1" s="1"/>
  <c r="I43" i="1"/>
  <c r="K43" i="1" s="1"/>
  <c r="I52" i="1"/>
  <c r="K52" i="1" s="1"/>
  <c r="I226" i="1"/>
  <c r="K226" i="1" s="1"/>
  <c r="I246" i="1"/>
  <c r="K246" i="1" s="1"/>
  <c r="I243" i="1"/>
  <c r="K243" i="1" s="1"/>
  <c r="I175" i="1"/>
  <c r="K175" i="1" s="1"/>
  <c r="I201" i="1"/>
  <c r="K201" i="1" s="1"/>
  <c r="I204" i="1"/>
  <c r="K204" i="1" s="1"/>
  <c r="I203" i="1"/>
  <c r="K203" i="1" s="1"/>
  <c r="I258" i="1"/>
  <c r="K258" i="1" s="1"/>
  <c r="I185" i="1"/>
  <c r="K185" i="1" s="1"/>
  <c r="I74" i="1"/>
  <c r="K74" i="1" s="1"/>
  <c r="I266" i="1"/>
  <c r="K266" i="1" s="1"/>
  <c r="I228" i="1"/>
  <c r="K228" i="1" s="1"/>
  <c r="I158" i="1"/>
  <c r="K158" i="1" s="1"/>
  <c r="I151" i="1"/>
  <c r="K151" i="1" s="1"/>
  <c r="I163" i="1"/>
  <c r="K163" i="1" s="1"/>
  <c r="I241" i="1"/>
  <c r="K241" i="1" s="1"/>
  <c r="I192" i="1"/>
  <c r="K192" i="1" s="1"/>
  <c r="I11" i="1"/>
  <c r="K11" i="1" s="1"/>
  <c r="I168" i="1"/>
  <c r="K168" i="1" s="1"/>
  <c r="I273" i="1"/>
  <c r="K273" i="1" s="1"/>
  <c r="I75" i="1"/>
  <c r="K75" i="1" s="1"/>
  <c r="I31" i="1"/>
  <c r="K31" i="1" s="1"/>
  <c r="I47" i="1"/>
  <c r="K47" i="1" s="1"/>
  <c r="I155" i="1"/>
  <c r="K155" i="1" s="1"/>
  <c r="I116" i="1"/>
  <c r="K116" i="1" s="1"/>
  <c r="I94" i="1"/>
  <c r="K94" i="1" s="1"/>
  <c r="I44" i="1"/>
  <c r="K44" i="1" s="1"/>
  <c r="I48" i="1"/>
  <c r="K48" i="1" s="1"/>
  <c r="I103" i="1"/>
  <c r="K103" i="1" s="1"/>
  <c r="I92" i="1"/>
  <c r="K92" i="1" s="1"/>
  <c r="I218" i="1"/>
  <c r="K218" i="1" s="1"/>
  <c r="I59" i="1"/>
  <c r="K59" i="1" s="1"/>
  <c r="I144" i="1"/>
  <c r="K144" i="1" s="1"/>
  <c r="I153" i="1"/>
  <c r="K153" i="1" s="1"/>
  <c r="I268" i="1"/>
  <c r="K268" i="1" s="1"/>
  <c r="I122" i="1"/>
  <c r="K122" i="1" s="1"/>
  <c r="I66" i="1"/>
  <c r="K66" i="1" s="1"/>
  <c r="I109" i="1"/>
  <c r="K109" i="1" s="1"/>
  <c r="I176" i="1"/>
  <c r="K176" i="1" s="1"/>
  <c r="I197" i="1"/>
  <c r="K197" i="1" s="1"/>
  <c r="I264" i="1"/>
  <c r="K264" i="1" s="1"/>
  <c r="I138" i="1"/>
  <c r="K138" i="1" s="1"/>
  <c r="I232" i="1"/>
  <c r="K232" i="1" s="1"/>
  <c r="I211" i="1"/>
  <c r="K211" i="1" s="1"/>
  <c r="I257" i="1"/>
  <c r="K257" i="1" s="1"/>
  <c r="I38" i="1"/>
  <c r="K38" i="1" s="1"/>
  <c r="I57" i="1"/>
  <c r="K57" i="1" s="1"/>
  <c r="I71" i="1"/>
  <c r="K71" i="1" s="1"/>
  <c r="I133" i="1"/>
  <c r="K133" i="1" s="1"/>
  <c r="I231" i="1"/>
  <c r="K231" i="1" s="1"/>
  <c r="I207" i="1"/>
  <c r="K207" i="1" s="1"/>
  <c r="I143" i="1"/>
  <c r="K143" i="1" s="1"/>
  <c r="I160" i="1"/>
  <c r="K160" i="1" s="1"/>
  <c r="I100" i="1"/>
  <c r="K100" i="1" s="1"/>
  <c r="I161" i="1"/>
  <c r="K161" i="1" s="1"/>
  <c r="I9" i="1"/>
  <c r="K9" i="1" s="1"/>
  <c r="I247" i="1"/>
  <c r="K247" i="1" s="1"/>
  <c r="I129" i="1"/>
  <c r="K129" i="1" s="1"/>
  <c r="I73" i="1"/>
  <c r="K73" i="1" s="1"/>
  <c r="I64" i="1"/>
  <c r="K64" i="1" s="1"/>
  <c r="I202" i="1"/>
  <c r="K202" i="1" s="1"/>
  <c r="I263" i="1"/>
  <c r="K263" i="1" s="1"/>
  <c r="I120" i="1"/>
  <c r="K120" i="1" s="1"/>
  <c r="I222" i="1"/>
  <c r="K222" i="1" s="1"/>
  <c r="I14" i="1"/>
  <c r="K14" i="1" s="1"/>
  <c r="I134" i="1"/>
  <c r="K134" i="1" s="1"/>
  <c r="I237" i="1"/>
  <c r="K237" i="1" s="1"/>
  <c r="I216" i="1"/>
  <c r="K216" i="1" s="1"/>
  <c r="I42" i="1"/>
  <c r="K42" i="1" s="1"/>
  <c r="I236" i="1"/>
  <c r="K236" i="1" s="1"/>
  <c r="I251" i="1"/>
  <c r="K251" i="1" s="1"/>
  <c r="I72" i="1"/>
  <c r="K72" i="1" s="1"/>
  <c r="I169" i="1"/>
  <c r="K169" i="1" s="1"/>
  <c r="I224" i="1"/>
  <c r="K224" i="1" s="1"/>
  <c r="I63" i="1"/>
  <c r="K63" i="1" s="1"/>
  <c r="I238" i="1"/>
  <c r="K238" i="1" s="1"/>
  <c r="I15" i="1"/>
  <c r="K15" i="1" s="1"/>
  <c r="I219" i="1"/>
  <c r="K219" i="1" s="1"/>
  <c r="I141" i="1"/>
  <c r="K141" i="1" s="1"/>
  <c r="I46" i="1"/>
  <c r="K46" i="1" s="1"/>
  <c r="I23" i="1"/>
  <c r="K23" i="1" s="1"/>
  <c r="I25" i="1"/>
  <c r="K25" i="1" s="1"/>
  <c r="I26" i="1"/>
  <c r="K26" i="1" s="1"/>
  <c r="I98" i="1"/>
  <c r="K98" i="1" s="1"/>
  <c r="I150" i="1"/>
  <c r="K150" i="1" s="1"/>
  <c r="I154" i="1"/>
  <c r="K154" i="1" s="1"/>
  <c r="I214" i="1"/>
  <c r="K214" i="1" s="1"/>
  <c r="I167" i="1"/>
  <c r="K167" i="1" s="1"/>
  <c r="I173" i="1"/>
  <c r="K173" i="1" s="1"/>
  <c r="I182" i="1"/>
  <c r="K182" i="1" s="1"/>
  <c r="I254" i="1"/>
  <c r="K254" i="1" s="1"/>
  <c r="I30" i="1"/>
  <c r="K30" i="1" s="1"/>
  <c r="I99" i="1"/>
  <c r="K99" i="1" s="1"/>
  <c r="I81" i="1"/>
  <c r="K81" i="1" s="1"/>
  <c r="I131" i="1"/>
  <c r="K131" i="1" s="1"/>
  <c r="I93" i="1"/>
  <c r="K93" i="1" s="1"/>
  <c r="I123" i="1"/>
  <c r="K123" i="1" s="1"/>
  <c r="I118" i="1"/>
  <c r="K118" i="1" s="1"/>
  <c r="I205" i="1"/>
  <c r="K205" i="1" s="1"/>
  <c r="I255" i="1"/>
  <c r="K255" i="1" s="1"/>
  <c r="I60" i="1"/>
  <c r="K60" i="1" s="1"/>
  <c r="I77" i="1"/>
  <c r="K77" i="1" s="1"/>
  <c r="I104" i="1"/>
  <c r="K104" i="1" s="1"/>
  <c r="I126" i="1"/>
  <c r="K126" i="1" s="1"/>
  <c r="I213" i="1"/>
  <c r="K213" i="1" s="1"/>
  <c r="I106" i="1"/>
  <c r="K106" i="1" s="1"/>
  <c r="I117" i="1"/>
  <c r="K117" i="1" s="1"/>
  <c r="I124" i="1"/>
  <c r="K124" i="1" s="1"/>
  <c r="I199" i="1"/>
  <c r="K199" i="1" s="1"/>
  <c r="I132" i="1"/>
  <c r="K132" i="1" s="1"/>
  <c r="I13" i="1"/>
  <c r="K13" i="1" s="1"/>
  <c r="I270" i="1"/>
  <c r="K270" i="1" s="1"/>
  <c r="I188" i="1"/>
  <c r="K188" i="1" s="1"/>
  <c r="I136" i="1"/>
  <c r="K136" i="1" s="1"/>
  <c r="I114" i="1"/>
  <c r="K114" i="1" s="1"/>
  <c r="I90" i="1"/>
  <c r="K90" i="1" s="1"/>
  <c r="I27" i="1"/>
  <c r="K27" i="1" s="1"/>
  <c r="I83" i="1"/>
  <c r="K83" i="1" s="1"/>
  <c r="I54" i="1"/>
  <c r="K54" i="1" s="1"/>
  <c r="I86" i="1"/>
  <c r="K86" i="1" s="1"/>
  <c r="I206" i="1"/>
  <c r="K206" i="1" s="1"/>
  <c r="I130" i="1"/>
  <c r="K130" i="1" s="1"/>
  <c r="I217" i="1"/>
  <c r="K217" i="1" s="1"/>
  <c r="I79" i="1"/>
  <c r="K79" i="1" s="1"/>
  <c r="I147" i="1"/>
  <c r="K147" i="1" s="1"/>
  <c r="I111" i="1"/>
  <c r="K111" i="1" s="1"/>
  <c r="I125" i="1"/>
  <c r="K125" i="1" s="1"/>
  <c r="I80" i="1"/>
  <c r="K80" i="1" s="1"/>
  <c r="I183" i="1"/>
  <c r="K183" i="1" s="1"/>
  <c r="I180" i="1"/>
  <c r="K180" i="1" s="1"/>
  <c r="I245" i="1"/>
  <c r="K245" i="1" s="1"/>
  <c r="I140" i="1"/>
  <c r="K140" i="1" s="1"/>
  <c r="I34" i="1"/>
  <c r="K34" i="1" s="1"/>
  <c r="I250" i="1"/>
  <c r="K250" i="1" s="1"/>
  <c r="I209" i="1"/>
  <c r="K209" i="1" s="1"/>
  <c r="I113" i="1"/>
  <c r="K113" i="1" s="1"/>
  <c r="I234" i="1"/>
  <c r="K234" i="1" s="1"/>
  <c r="I221" i="1"/>
  <c r="K221" i="1" s="1"/>
  <c r="I45" i="1"/>
  <c r="K45" i="1" s="1"/>
  <c r="I159" i="1"/>
  <c r="K159" i="1" s="1"/>
  <c r="I22" i="1"/>
  <c r="K22" i="1" s="1"/>
  <c r="I68" i="1"/>
  <c r="K68" i="1" s="1"/>
  <c r="I87" i="1"/>
  <c r="K87" i="1" s="1"/>
  <c r="I85" i="1"/>
  <c r="K85" i="1" s="1"/>
  <c r="I105" i="1"/>
  <c r="K105" i="1" s="1"/>
  <c r="I157" i="1"/>
  <c r="K157" i="1" s="1"/>
  <c r="I189" i="1"/>
  <c r="K189" i="1" s="1"/>
  <c r="I148" i="1"/>
  <c r="K148" i="1" s="1"/>
  <c r="I229" i="1"/>
  <c r="K229" i="1" s="1"/>
  <c r="I184" i="1"/>
  <c r="K184" i="1" s="1"/>
  <c r="I91" i="1"/>
  <c r="K91" i="1" s="1"/>
  <c r="I170" i="1"/>
  <c r="K170" i="1" s="1"/>
  <c r="I95" i="1"/>
  <c r="K95" i="1" s="1"/>
  <c r="I146" i="1"/>
  <c r="K146" i="1" s="1"/>
  <c r="I239" i="1"/>
  <c r="K239" i="1" s="1"/>
  <c r="I210" i="1"/>
  <c r="K210" i="1" s="1"/>
  <c r="I240" i="1"/>
  <c r="K240" i="1" s="1"/>
  <c r="I36" i="1"/>
  <c r="K36" i="1" s="1"/>
  <c r="I53" i="1"/>
  <c r="K53" i="1" s="1"/>
  <c r="I142" i="1"/>
  <c r="K142" i="1" s="1"/>
  <c r="I164" i="1"/>
  <c r="K164" i="1" s="1"/>
  <c r="I156" i="1"/>
  <c r="K156" i="1" s="1"/>
  <c r="I35" i="1"/>
  <c r="K35" i="1" s="1"/>
  <c r="I191" i="1"/>
  <c r="K191" i="1" s="1"/>
  <c r="I193" i="1"/>
  <c r="K193" i="1" s="1"/>
  <c r="I145" i="1"/>
  <c r="K145" i="1" s="1"/>
  <c r="I165" i="1"/>
  <c r="K165" i="1" s="1"/>
  <c r="I78" i="1"/>
  <c r="K78" i="1" s="1"/>
  <c r="I208" i="1"/>
  <c r="K208" i="1" s="1"/>
  <c r="K5" i="1"/>
  <c r="I274" i="1"/>
  <c r="K2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5A1287AF-1669-415C-9A50-D68C41A8CBB1}">
      <text>
        <r>
          <rPr>
            <b/>
            <sz val="11"/>
            <color indexed="81"/>
            <rFont val="Tahoma"/>
            <family val="2"/>
          </rPr>
          <t xml:space="preserve">STEP #1- </t>
        </r>
        <r>
          <rPr>
            <sz val="11"/>
            <color indexed="81"/>
            <rFont val="Tahoma"/>
            <family val="2"/>
          </rPr>
          <t xml:space="preserve">In this cell enter the figure from the </t>
        </r>
        <r>
          <rPr>
            <i/>
            <sz val="11"/>
            <color indexed="81"/>
            <rFont val="Tahoma"/>
            <family val="2"/>
          </rPr>
          <t>Taxable amount to be reported below</t>
        </r>
        <r>
          <rPr>
            <sz val="11"/>
            <color indexed="81"/>
            <rFont val="Tahoma"/>
            <family val="2"/>
          </rPr>
          <t xml:space="preserve"> field, located on the Online Services Schedule-A District Tax Allocation screen</t>
        </r>
        <r>
          <rPr>
            <sz val="9"/>
            <color indexed="81"/>
            <rFont val="Tahoma"/>
            <family val="2"/>
          </rPr>
          <t>.</t>
        </r>
      </text>
    </comment>
    <comment ref="K5" authorId="0" shapeId="0" xr:uid="{BFC5A7BC-2A67-458C-8C9B-285C2B46C7B6}">
      <text>
        <r>
          <rPr>
            <b/>
            <sz val="11"/>
            <color indexed="81"/>
            <rFont val="Tahoma"/>
            <family val="2"/>
          </rPr>
          <t xml:space="preserve">STEP # 2- </t>
        </r>
        <r>
          <rPr>
            <sz val="11"/>
            <color indexed="81"/>
            <rFont val="Tahoma"/>
            <family val="2"/>
          </rPr>
          <t>In this cell, enter any transactions subject to only the state rate of 7.25% (with no additional collection of district tax). If you do not have any sales subject to only the state rate of 7.25%, proceed to the next step.</t>
        </r>
      </text>
    </comment>
    <comment ref="K6" authorId="0" shapeId="0" xr:uid="{2569CE2E-6467-4CEE-89BF-79382D90649D}">
      <text>
        <r>
          <rPr>
            <b/>
            <sz val="11"/>
            <color indexed="81"/>
            <rFont val="Tahoma"/>
            <family val="2"/>
          </rPr>
          <t xml:space="preserve">Step #3- </t>
        </r>
        <r>
          <rPr>
            <sz val="11"/>
            <color indexed="81"/>
            <rFont val="Tahoma"/>
            <family val="2"/>
          </rPr>
          <t>Report the total amount, in this cell, to the correct district tax areas in the schedule below, under the TAXABLE AMOUNT column.</t>
        </r>
      </text>
    </comment>
    <comment ref="K7" authorId="0" shapeId="0" xr:uid="{A359B38E-1D77-4757-AD16-073A557858E7}">
      <text>
        <r>
          <rPr>
            <sz val="11"/>
            <color indexed="81"/>
            <rFont val="Tahoma"/>
            <family val="2"/>
          </rPr>
          <t>Once you have fully reported, this cell will show $0.00.</t>
        </r>
      </text>
    </comment>
    <comment ref="F9" authorId="0" shapeId="0" xr:uid="{F906C67D-A5DB-4018-BDDE-8750E2F655BA}">
      <text>
        <r>
          <rPr>
            <b/>
            <sz val="12"/>
            <color indexed="81"/>
            <rFont val="Tahoma"/>
            <family val="2"/>
          </rPr>
          <t xml:space="preserve">CITY CODE:
</t>
        </r>
        <r>
          <rPr>
            <sz val="12"/>
            <color indexed="81"/>
            <rFont val="Tahoma"/>
            <family val="2"/>
          </rPr>
          <t xml:space="preserve">A city code is required to input data on the </t>
        </r>
        <r>
          <rPr>
            <b/>
            <sz val="12"/>
            <color indexed="81"/>
            <rFont val="Tahoma"/>
            <family val="2"/>
          </rPr>
          <t>ScheduleA</t>
        </r>
        <r>
          <rPr>
            <sz val="12"/>
            <color indexed="81"/>
            <rFont val="Tahoma"/>
            <family val="2"/>
          </rPr>
          <t xml:space="preserve"> tab. All active codes have been provided. </t>
        </r>
      </text>
    </comment>
    <comment ref="G9" authorId="0" shapeId="0" xr:uid="{0FE76BE9-817A-409E-BFC6-A664A9C915EB}">
      <text>
        <r>
          <rPr>
            <b/>
            <sz val="11"/>
            <color indexed="81"/>
            <rFont val="Tahoma"/>
            <family val="2"/>
          </rPr>
          <t xml:space="preserve">TAXABLE AMOUNT:
</t>
        </r>
        <r>
          <rPr>
            <sz val="11"/>
            <color indexed="81"/>
            <rFont val="Tahoma"/>
            <family val="2"/>
          </rPr>
          <t xml:space="preserve">You can enter or copy and paste sales and purchases data into this field. This data will be transferred to the </t>
        </r>
        <r>
          <rPr>
            <b/>
            <sz val="11"/>
            <color indexed="81"/>
            <rFont val="Tahoma"/>
            <family val="2"/>
          </rPr>
          <t>ScheduleA</t>
        </r>
        <r>
          <rPr>
            <sz val="11"/>
            <color indexed="81"/>
            <rFont val="Tahoma"/>
            <family val="2"/>
          </rPr>
          <t xml:space="preserve"> tab.</t>
        </r>
      </text>
    </comment>
    <comment ref="I9" authorId="0" shapeId="0" xr:uid="{BE2C1365-E9DE-4D7C-9ABE-B6AA3BAD0DB3}">
      <text>
        <r>
          <rPr>
            <b/>
            <sz val="12"/>
            <color indexed="81"/>
            <rFont val="Tahoma"/>
            <family val="2"/>
          </rPr>
          <t xml:space="preserve">COUNTY:
</t>
        </r>
        <r>
          <rPr>
            <sz val="12"/>
            <color indexed="81"/>
            <rFont val="Tahoma"/>
            <family val="2"/>
          </rPr>
          <t>If you filter by County, all associated cites will be displayed or removed.</t>
        </r>
      </text>
    </comment>
    <comment ref="K9" authorId="0" shapeId="0" xr:uid="{3A4158F5-7BEE-427A-815F-472D6FB78D95}">
      <text>
        <r>
          <rPr>
            <b/>
            <sz val="12"/>
            <color indexed="81"/>
            <rFont val="Tahoma"/>
            <family val="2"/>
          </rPr>
          <t xml:space="preserve">ROW NUMBER:
</t>
        </r>
        <r>
          <rPr>
            <sz val="12"/>
            <color indexed="81"/>
            <rFont val="Tahoma"/>
            <family val="2"/>
          </rPr>
          <t xml:space="preserve">This is the row the City and your entry will be located on the </t>
        </r>
        <r>
          <rPr>
            <b/>
            <sz val="12"/>
            <color indexed="81"/>
            <rFont val="Tahoma"/>
            <family val="2"/>
          </rPr>
          <t>ScheduleA</t>
        </r>
        <r>
          <rPr>
            <sz val="12"/>
            <color indexed="81"/>
            <rFont val="Tahoma"/>
            <family val="2"/>
          </rPr>
          <t xml:space="preserve"> tab. Please use this information for verification purposes. </t>
        </r>
        <r>
          <rPr>
            <b/>
            <sz val="9"/>
            <color indexed="81"/>
            <rFont val="Tahoma"/>
            <family val="2"/>
          </rPr>
          <t xml:space="preserve">
</t>
        </r>
      </text>
    </comment>
  </commentList>
</comments>
</file>

<file path=xl/sharedStrings.xml><?xml version="1.0" encoding="utf-8"?>
<sst xmlns="http://schemas.openxmlformats.org/spreadsheetml/2006/main" count="893" uniqueCount="365">
  <si>
    <t>ALAMEDA COUNTY</t>
  </si>
  <si>
    <t>AMADOR COUNTY</t>
  </si>
  <si>
    <t>CONTRA COSTA COUNTY</t>
  </si>
  <si>
    <t>DEL NORTE COUNTY</t>
  </si>
  <si>
    <t>FRESNO COUNTY</t>
  </si>
  <si>
    <t>HUMBOLDT COUNTY</t>
  </si>
  <si>
    <t>IMPERIAL COUNTY</t>
  </si>
  <si>
    <t>INYO COUNTY</t>
  </si>
  <si>
    <t>LOS ANGELES COUNTY</t>
  </si>
  <si>
    <t>MADERA COUNTY</t>
  </si>
  <si>
    <t>MARIN COUNTY</t>
  </si>
  <si>
    <t>MARIPOSA COUNTY</t>
  </si>
  <si>
    <t>NAPA COUNTY</t>
  </si>
  <si>
    <t>NEVADA COUNTY</t>
  </si>
  <si>
    <t>ORANGE COUNTY</t>
  </si>
  <si>
    <t>RIVERSIDE COUNTY</t>
  </si>
  <si>
    <t>SACRAMENTO COUNTY</t>
  </si>
  <si>
    <t>SAN BERNARDINO COUNTY</t>
  </si>
  <si>
    <t>SAN DIEGO COUNTY</t>
  </si>
  <si>
    <t>SAN FRANCISCO COUNTY</t>
  </si>
  <si>
    <t>SAN JOAQUIN COUNTY</t>
  </si>
  <si>
    <t>SAN MATEO COUNTY</t>
  </si>
  <si>
    <t>SANTA BARBARA COUNTY</t>
  </si>
  <si>
    <t>SOLANO COUNTY</t>
  </si>
  <si>
    <t>STANISLAUS COUNTY</t>
  </si>
  <si>
    <t>TULARE COUNTY</t>
  </si>
  <si>
    <t>County (Required for Upload)</t>
  </si>
  <si>
    <t>Unique City/County/Parent (Required for Upload)</t>
  </si>
  <si>
    <t xml:space="preserve"> DISTRICT TAX DUE</t>
  </si>
  <si>
    <t xml:space="preserve">MENDOCINO COUNTY          </t>
  </si>
  <si>
    <t xml:space="preserve">MERCED COUNTY                 </t>
  </si>
  <si>
    <t xml:space="preserve">MONTEREY COUNTY            </t>
  </si>
  <si>
    <t xml:space="preserve">SAN BENITO COUNTY              </t>
  </si>
  <si>
    <t xml:space="preserve">SANTA CLARA COUNTY        </t>
  </si>
  <si>
    <t xml:space="preserve">SONOMA COUNTY                  </t>
  </si>
  <si>
    <t xml:space="preserve">Santa Cruz County Unincorporated Area  </t>
  </si>
  <si>
    <t>01</t>
  </si>
  <si>
    <t>03</t>
  </si>
  <si>
    <t>04</t>
  </si>
  <si>
    <t>05</t>
  </si>
  <si>
    <t>06</t>
  </si>
  <si>
    <t>07</t>
  </si>
  <si>
    <t>08</t>
  </si>
  <si>
    <t>09</t>
  </si>
  <si>
    <t>01998378</t>
  </si>
  <si>
    <t>01010648</t>
  </si>
  <si>
    <t>01001429</t>
  </si>
  <si>
    <t>01003430</t>
  </si>
  <si>
    <t>01008451</t>
  </si>
  <si>
    <t>01007380</t>
  </si>
  <si>
    <t>01011428</t>
  </si>
  <si>
    <t>03998194</t>
  </si>
  <si>
    <t>04004649</t>
  </si>
  <si>
    <t>04005381</t>
  </si>
  <si>
    <t>05031650</t>
  </si>
  <si>
    <t>06048139</t>
  </si>
  <si>
    <t>07998025</t>
  </si>
  <si>
    <t>07031652</t>
  </si>
  <si>
    <t>07032242</t>
  </si>
  <si>
    <t>07033383</t>
  </si>
  <si>
    <t>07034286</t>
  </si>
  <si>
    <t>07035654</t>
  </si>
  <si>
    <t>07045301</t>
  </si>
  <si>
    <t>07047303</t>
  </si>
  <si>
    <t>07036385</t>
  </si>
  <si>
    <t>07037288</t>
  </si>
  <si>
    <t>07043455</t>
  </si>
  <si>
    <t>07038387</t>
  </si>
  <si>
    <t>07042609</t>
  </si>
  <si>
    <t>08998388</t>
  </si>
  <si>
    <t>09091457</t>
  </si>
  <si>
    <t>09092097</t>
  </si>
  <si>
    <t>TAXABLE AMOUNT</t>
  </si>
  <si>
    <t xml:space="preserve">
ADJUSTMENTS</t>
  </si>
  <si>
    <t>RATE</t>
  </si>
  <si>
    <t>DISTRICT TAX AREAS</t>
  </si>
  <si>
    <t>BUTTE COUNTY</t>
  </si>
  <si>
    <t>CALAVERAS COUNTY</t>
  </si>
  <si>
    <t>COLUSA COUNTY</t>
  </si>
  <si>
    <t>EL DORADO COUNTY</t>
  </si>
  <si>
    <t>GLENN COUNTY</t>
  </si>
  <si>
    <t>15</t>
  </si>
  <si>
    <t>15029198</t>
  </si>
  <si>
    <t>KERN COUNTY</t>
  </si>
  <si>
    <t>KINGS COUNTY</t>
  </si>
  <si>
    <t>LAKE COUNTY</t>
  </si>
  <si>
    <t>MONO COUNTY</t>
  </si>
  <si>
    <t>PLACER COUNTY</t>
  </si>
  <si>
    <t>SAN LUIS OBISPO COUNTY</t>
  </si>
  <si>
    <t>SHASTA COUNTY</t>
  </si>
  <si>
    <t>SISKIYOU COUNTY</t>
  </si>
  <si>
    <t>TEHAMA COUNTY</t>
  </si>
  <si>
    <t>TUOLUMNE COUNTY</t>
  </si>
  <si>
    <t>VENTURA COUNTY</t>
  </si>
  <si>
    <t>YOLO COUNTY</t>
  </si>
  <si>
    <t>YUBA COUNTY</t>
  </si>
  <si>
    <t>CITY CODE</t>
  </si>
  <si>
    <t>19</t>
  </si>
  <si>
    <t>19015752</t>
  </si>
  <si>
    <t>41</t>
  </si>
  <si>
    <t>41021749</t>
  </si>
  <si>
    <t>41014746</t>
  </si>
  <si>
    <t>41013745</t>
  </si>
  <si>
    <t>41030747</t>
  </si>
  <si>
    <t>41018748</t>
  </si>
  <si>
    <t>41998743</t>
  </si>
  <si>
    <t>41022750</t>
  </si>
  <si>
    <t xml:space="preserve">Yuba County Unincorporated Area           </t>
  </si>
  <si>
    <t>Valid</t>
  </si>
  <si>
    <t xml:space="preserve">Amount to be reported to the correct district tax areas in the schedule below. 
</t>
  </si>
  <si>
    <t>Amount remaining to be reported</t>
  </si>
  <si>
    <r>
      <t xml:space="preserve">All transactions subject to only the state rate of 7.25% </t>
    </r>
    <r>
      <rPr>
        <i/>
        <sz val="14"/>
        <rFont val="Times New Roman"/>
        <family val="1"/>
      </rPr>
      <t>(see instructions).</t>
    </r>
  </si>
  <si>
    <r>
      <t xml:space="preserve">TAXABLE AMOUNT (Required) </t>
    </r>
    <r>
      <rPr>
        <b/>
        <sz val="12"/>
        <color rgb="FFFFFF00"/>
        <rFont val="Times New Roman"/>
        <family val="1"/>
      </rPr>
      <t>You can enter or copy and paste sales and purchases data into this field. This data will be inputted on the ScheduleA tab.</t>
    </r>
  </si>
  <si>
    <t xml:space="preserve">Intentionally left blank </t>
  </si>
  <si>
    <t>TEHEMA COUNTY</t>
  </si>
  <si>
    <t xml:space="preserve">TUOLUMNE COUNTY </t>
  </si>
  <si>
    <r>
      <rPr>
        <b/>
        <sz val="36"/>
        <rFont val="Times New Roman"/>
        <family val="1"/>
      </rPr>
      <t xml:space="preserve">Schedule A District Tax Schedule        </t>
    </r>
    <r>
      <rPr>
        <b/>
        <sz val="16"/>
        <rFont val="Times New Roman"/>
        <family val="1"/>
      </rPr>
      <t xml:space="preserve">                                                                                                                            </t>
    </r>
    <r>
      <rPr>
        <b/>
        <sz val="22"/>
        <color rgb="FFFF0000"/>
        <rFont val="Times New Roman"/>
        <family val="1"/>
      </rPr>
      <t xml:space="preserve">Please enter your information on the Sales &amp; Purchases Data Tab            </t>
    </r>
    <r>
      <rPr>
        <b/>
        <sz val="16"/>
        <rFont val="Times New Roman"/>
        <family val="1"/>
      </rPr>
      <t xml:space="preserve">                                                                                                                      </t>
    </r>
  </si>
  <si>
    <r>
      <t xml:space="preserve">CITY CODE (Required)  </t>
    </r>
    <r>
      <rPr>
        <b/>
        <sz val="12"/>
        <color theme="0" tint="-0.14999847407452621"/>
        <rFont val="Times New Roman"/>
        <family val="1"/>
      </rPr>
      <t xml:space="preserve">A city code is required to input data on the ScheduleA tab. All active codes have been provided. </t>
    </r>
  </si>
  <si>
    <t xml:space="preserve"> ADJUSTMENTS  (If Applicable) </t>
  </si>
  <si>
    <r>
      <t xml:space="preserve">2. ENTER all transactions subject to only the state rate of 7.25% </t>
    </r>
    <r>
      <rPr>
        <i/>
        <sz val="14"/>
        <rFont val="Times New Roman"/>
        <family val="1"/>
      </rPr>
      <t xml:space="preserve">(see instructions). </t>
    </r>
    <r>
      <rPr>
        <i/>
        <sz val="14"/>
        <color theme="0"/>
        <rFont val="Times New Roman"/>
        <family val="1"/>
      </rPr>
      <t>In cell K5, enter any transactions subject to only the state rate of 7.25% (with no additional collection of district tax). If you do not have any sales subject to only the state rate of 7.25%, proceed to the next step.</t>
    </r>
  </si>
  <si>
    <r>
      <t xml:space="preserve">3. REPORT this amount to the correct district tax areas below.  </t>
    </r>
    <r>
      <rPr>
        <b/>
        <sz val="14"/>
        <color theme="0"/>
        <rFont val="Times New Roman"/>
        <family val="1"/>
      </rPr>
      <t>Allocate the total amount, in cell K6, to the correct district tax areas in the schedule below, under the TAXABLE AMOUNT column.</t>
    </r>
    <r>
      <rPr>
        <b/>
        <sz val="14"/>
        <rFont val="Times New Roman"/>
        <family val="1"/>
      </rPr>
      <t xml:space="preserve">
</t>
    </r>
  </si>
  <si>
    <r>
      <t>Taxable amount</t>
    </r>
    <r>
      <rPr>
        <i/>
        <sz val="14"/>
        <rFont val="Times New Roman"/>
        <family val="1"/>
      </rPr>
      <t xml:space="preserve"> </t>
    </r>
    <r>
      <rPr>
        <sz val="14"/>
        <rFont val="Times New Roman"/>
        <family val="1"/>
      </rPr>
      <t xml:space="preserve">to be reported, located on the Online Services </t>
    </r>
    <r>
      <rPr>
        <i/>
        <sz val="14"/>
        <rFont val="Times New Roman"/>
        <family val="1"/>
      </rPr>
      <t>Schedule A- District Tax Allocation</t>
    </r>
    <r>
      <rPr>
        <sz val="14"/>
        <rFont val="Times New Roman"/>
        <family val="1"/>
      </rPr>
      <t xml:space="preserve"> screen.</t>
    </r>
  </si>
  <si>
    <t>COUNTY</t>
  </si>
  <si>
    <t xml:space="preserve">CITY </t>
  </si>
  <si>
    <t>ROW NUMBER</t>
  </si>
  <si>
    <t>NET TAXABLE AMOUNT</t>
  </si>
  <si>
    <t xml:space="preserve">SANTA CRUZ COUNTY        </t>
  </si>
  <si>
    <t xml:space="preserve">EFFECTIVE </t>
  </si>
  <si>
    <r>
      <t xml:space="preserve">1. ENTER the amount from the </t>
    </r>
    <r>
      <rPr>
        <i/>
        <sz val="14"/>
        <rFont val="Times New Roman"/>
        <family val="1"/>
      </rPr>
      <t>Taxable</t>
    </r>
    <r>
      <rPr>
        <sz val="14"/>
        <rFont val="Times New Roman"/>
        <family val="1"/>
      </rPr>
      <t xml:space="preserve"> </t>
    </r>
    <r>
      <rPr>
        <i/>
        <sz val="14"/>
        <rFont val="Times New Roman"/>
        <family val="1"/>
      </rPr>
      <t xml:space="preserve">amount to be reported below </t>
    </r>
    <r>
      <rPr>
        <sz val="14"/>
        <rFont val="Times New Roman"/>
        <family val="1"/>
      </rPr>
      <t xml:space="preserve">field, located on the Online Services </t>
    </r>
    <r>
      <rPr>
        <i/>
        <sz val="14"/>
        <rFont val="Times New Roman"/>
        <family val="1"/>
      </rPr>
      <t>Schedule A- District Tax Allocation</t>
    </r>
    <r>
      <rPr>
        <sz val="14"/>
        <rFont val="Times New Roman"/>
        <family val="1"/>
      </rPr>
      <t xml:space="preserve"> screen. </t>
    </r>
    <r>
      <rPr>
        <sz val="14"/>
        <color theme="0"/>
        <rFont val="Times New Roman"/>
        <family val="1"/>
      </rPr>
      <t xml:space="preserve"> In cell K4 enter the figure from the Taxable transactions to be allocated below field, located on the Online Services Schedule-A District Tax Allocation screen. You can navigate throughout the spreadsheet using your keyboard arrows. Once you have entered your sales and purchases data into the taxable amount column, navigate to the ScheduleA tab to verify your transferred entries are correct. There are three tabs in this workbook: Sales &amp; Purchases Data, ScheduleA, and Instructions.  </t>
    </r>
  </si>
  <si>
    <t>Alameda</t>
  </si>
  <si>
    <t>Albany</t>
  </si>
  <si>
    <t>Hayward</t>
  </si>
  <si>
    <t>Newark</t>
  </si>
  <si>
    <t>San Leandro</t>
  </si>
  <si>
    <t>Union City</t>
  </si>
  <si>
    <t>Oroville</t>
  </si>
  <si>
    <t>Angels Camp</t>
  </si>
  <si>
    <t>Williams</t>
  </si>
  <si>
    <t>Antioch</t>
  </si>
  <si>
    <t>Concord</t>
  </si>
  <si>
    <t>El Cerrito</t>
  </si>
  <si>
    <t>Hercules</t>
  </si>
  <si>
    <t>Martinez</t>
  </si>
  <si>
    <t>Orinda</t>
  </si>
  <si>
    <t>Pinole</t>
  </si>
  <si>
    <t>Pittsburg</t>
  </si>
  <si>
    <t>Pleasant Hill</t>
  </si>
  <si>
    <t>Richmond</t>
  </si>
  <si>
    <t>San Pablo</t>
  </si>
  <si>
    <t>Placerville</t>
  </si>
  <si>
    <t>Coalinga</t>
  </si>
  <si>
    <t>Fowler</t>
  </si>
  <si>
    <t>Huron</t>
  </si>
  <si>
    <t>Kerman</t>
  </si>
  <si>
    <t>Kingsburg</t>
  </si>
  <si>
    <t>Reedley</t>
  </si>
  <si>
    <t>Sanger</t>
  </si>
  <si>
    <t>Selma</t>
  </si>
  <si>
    <t>Orland</t>
  </si>
  <si>
    <t>Arcata</t>
  </si>
  <si>
    <t>Eureka</t>
  </si>
  <si>
    <t>Fortuna</t>
  </si>
  <si>
    <t>Rio Dell</t>
  </si>
  <si>
    <t>Trinidad</t>
  </si>
  <si>
    <t>Calexico</t>
  </si>
  <si>
    <t>El Centro</t>
  </si>
  <si>
    <t>Arvin</t>
  </si>
  <si>
    <t>Bakersfield</t>
  </si>
  <si>
    <t>Delano</t>
  </si>
  <si>
    <t>Ridgecrest</t>
  </si>
  <si>
    <t>Wasco</t>
  </si>
  <si>
    <t>Corcoran</t>
  </si>
  <si>
    <t>Clearlake</t>
  </si>
  <si>
    <t>Lakeport</t>
  </si>
  <si>
    <t>Avalon</t>
  </si>
  <si>
    <t>Burbank</t>
  </si>
  <si>
    <t>Commerce</t>
  </si>
  <si>
    <t>Compton</t>
  </si>
  <si>
    <t>Covina</t>
  </si>
  <si>
    <t>Cudahy</t>
  </si>
  <si>
    <t>Culver City</t>
  </si>
  <si>
    <t>Downey</t>
  </si>
  <si>
    <t>El Monte</t>
  </si>
  <si>
    <t>Glendale</t>
  </si>
  <si>
    <t>Glendora</t>
  </si>
  <si>
    <t>Hawthorne</t>
  </si>
  <si>
    <t>Huntington Park</t>
  </si>
  <si>
    <t>Inglewood</t>
  </si>
  <si>
    <t>La Puente</t>
  </si>
  <si>
    <t>Lawndale</t>
  </si>
  <si>
    <t>Long Beach</t>
  </si>
  <si>
    <t>Lynwood</t>
  </si>
  <si>
    <t>Pasadena</t>
  </si>
  <si>
    <t>Pico Rivera</t>
  </si>
  <si>
    <t>Pomona</t>
  </si>
  <si>
    <t>San Fernando</t>
  </si>
  <si>
    <t>Santa Fe Springs</t>
  </si>
  <si>
    <t>Santa Monica</t>
  </si>
  <si>
    <t>South Gate</t>
  </si>
  <si>
    <t>Chowchilla</t>
  </si>
  <si>
    <t>Madera</t>
  </si>
  <si>
    <t>Larkspur</t>
  </si>
  <si>
    <t>Novato</t>
  </si>
  <si>
    <t>San Rafael</t>
  </si>
  <si>
    <t>Sausalito</t>
  </si>
  <si>
    <t xml:space="preserve">Fort Bragg                   </t>
  </si>
  <si>
    <t xml:space="preserve">Point Arena                   </t>
  </si>
  <si>
    <t xml:space="preserve">Ukiah                            </t>
  </si>
  <si>
    <t xml:space="preserve">Willits                             </t>
  </si>
  <si>
    <t xml:space="preserve">Atwater                         </t>
  </si>
  <si>
    <t xml:space="preserve">Gustine                          </t>
  </si>
  <si>
    <t>Los Banos</t>
  </si>
  <si>
    <t xml:space="preserve">Merced                            </t>
  </si>
  <si>
    <t xml:space="preserve">Carmel-by-the-Sea     </t>
  </si>
  <si>
    <t xml:space="preserve">Del Rey Oaks              </t>
  </si>
  <si>
    <t xml:space="preserve">Gonzales                     </t>
  </si>
  <si>
    <t xml:space="preserve">Greenfield                    </t>
  </si>
  <si>
    <t>King City</t>
  </si>
  <si>
    <t>Marina</t>
  </si>
  <si>
    <t xml:space="preserve">Monterey                     </t>
  </si>
  <si>
    <t>Pacific Grove</t>
  </si>
  <si>
    <t>Salinas</t>
  </si>
  <si>
    <t>Sand City</t>
  </si>
  <si>
    <t>Seaside</t>
  </si>
  <si>
    <t>Soledad</t>
  </si>
  <si>
    <t>St. Helena</t>
  </si>
  <si>
    <t>Grass Valley</t>
  </si>
  <si>
    <t>Nevada City</t>
  </si>
  <si>
    <t>Fountain Valley</t>
  </si>
  <si>
    <t>Garden Grove</t>
  </si>
  <si>
    <t>La Habra</t>
  </si>
  <si>
    <t>La Palma</t>
  </si>
  <si>
    <t>Placentia</t>
  </si>
  <si>
    <t>Santa Ana</t>
  </si>
  <si>
    <t>Seal Beach</t>
  </si>
  <si>
    <t>Stanton</t>
  </si>
  <si>
    <t>Westminster</t>
  </si>
  <si>
    <t>Roseville</t>
  </si>
  <si>
    <t>Cathedral City</t>
  </si>
  <si>
    <t>Coachella</t>
  </si>
  <si>
    <t xml:space="preserve">Hemet                       </t>
  </si>
  <si>
    <t xml:space="preserve">Indio                            </t>
  </si>
  <si>
    <t xml:space="preserve">La Quinta                     </t>
  </si>
  <si>
    <t xml:space="preserve">Menifee                       </t>
  </si>
  <si>
    <t>Murrieta</t>
  </si>
  <si>
    <t>Norco</t>
  </si>
  <si>
    <t xml:space="preserve">Palm Springs               </t>
  </si>
  <si>
    <t xml:space="preserve">Riverside                     </t>
  </si>
  <si>
    <t xml:space="preserve">Temecula                    </t>
  </si>
  <si>
    <t>Wildomar</t>
  </si>
  <si>
    <t>Galt</t>
  </si>
  <si>
    <t xml:space="preserve">Isleton                         </t>
  </si>
  <si>
    <t>Rancho Cordova</t>
  </si>
  <si>
    <t>Sacramento</t>
  </si>
  <si>
    <t>Hollister</t>
  </si>
  <si>
    <t>San Juan Bautista</t>
  </si>
  <si>
    <t>Barstow</t>
  </si>
  <si>
    <t>Montclair</t>
  </si>
  <si>
    <t>San Bernardino</t>
  </si>
  <si>
    <t xml:space="preserve">Chula Vista                </t>
  </si>
  <si>
    <t xml:space="preserve">Del Mar                        </t>
  </si>
  <si>
    <t>El Cajon</t>
  </si>
  <si>
    <t>La Mesa</t>
  </si>
  <si>
    <t>National City</t>
  </si>
  <si>
    <t>Oceanside</t>
  </si>
  <si>
    <t>Vista</t>
  </si>
  <si>
    <t>Lathrop</t>
  </si>
  <si>
    <t>Lodi</t>
  </si>
  <si>
    <t>Manteca</t>
  </si>
  <si>
    <t xml:space="preserve">Stockton                      </t>
  </si>
  <si>
    <t xml:space="preserve">Tracy                           </t>
  </si>
  <si>
    <t>Arroyo Grande</t>
  </si>
  <si>
    <t>Atascadero</t>
  </si>
  <si>
    <t>Grover Beach</t>
  </si>
  <si>
    <t>Morro Bay</t>
  </si>
  <si>
    <t>Paso Robles</t>
  </si>
  <si>
    <t>Pismo Beach</t>
  </si>
  <si>
    <t>San Luis Obispo</t>
  </si>
  <si>
    <t xml:space="preserve">Belmont                       </t>
  </si>
  <si>
    <t xml:space="preserve">Burlingame                  </t>
  </si>
  <si>
    <t xml:space="preserve">East Palo Alto              </t>
  </si>
  <si>
    <t>Redwood City</t>
  </si>
  <si>
    <t>San Mateo</t>
  </si>
  <si>
    <t>Carpinteria</t>
  </si>
  <si>
    <t>Guadalupe</t>
  </si>
  <si>
    <t xml:space="preserve">Santa Barbara             </t>
  </si>
  <si>
    <t>Santa Maria</t>
  </si>
  <si>
    <t xml:space="preserve">Campbell                     </t>
  </si>
  <si>
    <t>Los Gatos</t>
  </si>
  <si>
    <t xml:space="preserve">San Jose                     </t>
  </si>
  <si>
    <t xml:space="preserve">Capitola                                            </t>
  </si>
  <si>
    <t xml:space="preserve">Santa Cruz                </t>
  </si>
  <si>
    <t xml:space="preserve">Scotts Valley               </t>
  </si>
  <si>
    <t xml:space="preserve">Watsonville                  </t>
  </si>
  <si>
    <t>Anderson</t>
  </si>
  <si>
    <t>Dunsmuir</t>
  </si>
  <si>
    <t>Weed</t>
  </si>
  <si>
    <t>Yreka</t>
  </si>
  <si>
    <t>Benicia</t>
  </si>
  <si>
    <t>Fairfield</t>
  </si>
  <si>
    <t>Rio Vista</t>
  </si>
  <si>
    <t>Suisun City</t>
  </si>
  <si>
    <t>Vacaville</t>
  </si>
  <si>
    <t>Vallejo</t>
  </si>
  <si>
    <t>Cotati</t>
  </si>
  <si>
    <t>Healdsburg</t>
  </si>
  <si>
    <t>Rohnert Park</t>
  </si>
  <si>
    <t>Santa Rosa</t>
  </si>
  <si>
    <t>Sebastopol</t>
  </si>
  <si>
    <t>Sonoma</t>
  </si>
  <si>
    <t>Ceres</t>
  </si>
  <si>
    <t>Oakdale</t>
  </si>
  <si>
    <t>Corning</t>
  </si>
  <si>
    <t>Red Bluff</t>
  </si>
  <si>
    <t>Dinuba</t>
  </si>
  <si>
    <t>Farmersville</t>
  </si>
  <si>
    <t>Lindsay</t>
  </si>
  <si>
    <t>Porterville</t>
  </si>
  <si>
    <t>Tulare</t>
  </si>
  <si>
    <t>Visalia</t>
  </si>
  <si>
    <t>Woodlake</t>
  </si>
  <si>
    <t>Sonora</t>
  </si>
  <si>
    <t>Oxnard</t>
  </si>
  <si>
    <t>Port Hueneme</t>
  </si>
  <si>
    <t>Santa Paula</t>
  </si>
  <si>
    <t>Ventura</t>
  </si>
  <si>
    <t xml:space="preserve">Davis                                                        </t>
  </si>
  <si>
    <t>West Sacramento</t>
  </si>
  <si>
    <t>Woodland</t>
  </si>
  <si>
    <t>Marysville</t>
  </si>
  <si>
    <t>Wheatland</t>
  </si>
  <si>
    <t>Paradise</t>
  </si>
  <si>
    <t>Moraga</t>
  </si>
  <si>
    <t>Corte Madera</t>
  </si>
  <si>
    <t>Fairfax</t>
  </si>
  <si>
    <t>San Anselmo</t>
  </si>
  <si>
    <t>Mammoth Lakes</t>
  </si>
  <si>
    <t>Truckee</t>
  </si>
  <si>
    <t>Loomis</t>
  </si>
  <si>
    <t xml:space="preserve">Yucca Valley             </t>
  </si>
  <si>
    <t>South Lake Tahoe</t>
  </si>
  <si>
    <t>South El Monte</t>
  </si>
  <si>
    <t>South San Francisco</t>
  </si>
  <si>
    <t>Mount Shasta</t>
  </si>
  <si>
    <r>
      <rPr>
        <sz val="28"/>
        <color rgb="FF000000"/>
        <rFont val="Times New Roman"/>
        <family val="1"/>
      </rPr>
      <t xml:space="preserve">       </t>
    </r>
    <r>
      <rPr>
        <b/>
        <sz val="28"/>
        <color rgb="FF000000"/>
        <rFont val="Times New Roman"/>
        <family val="1"/>
      </rPr>
      <t xml:space="preserve">   Schedule A District Tax Schedule - Sales &amp; Purchases Data </t>
    </r>
    <r>
      <rPr>
        <sz val="28"/>
        <color rgb="FF000000"/>
        <rFont val="Times New Roman"/>
        <family val="1"/>
      </rPr>
      <t xml:space="preserve">   </t>
    </r>
    <r>
      <rPr>
        <sz val="20"/>
        <color rgb="FF000000"/>
        <rFont val="Times New Roman"/>
        <family val="1"/>
      </rPr>
      <t xml:space="preserve">                                                                                                          </t>
    </r>
    <r>
      <rPr>
        <sz val="20"/>
        <color rgb="FFFF0000"/>
        <rFont val="Times New Roman"/>
        <family val="1"/>
      </rPr>
      <t>Schedule A Excel Worbook - Tax Rates Effective July 1, 2019 - December 31, 2019</t>
    </r>
    <r>
      <rPr>
        <sz val="22"/>
        <color rgb="FFFF0000"/>
        <rFont val="Times New Roman"/>
        <family val="1"/>
      </rPr>
      <t xml:space="preserve"> </t>
    </r>
    <r>
      <rPr>
        <sz val="22"/>
        <color rgb="FF000000"/>
        <rFont val="Times New Roman"/>
        <family val="1"/>
      </rPr>
      <t xml:space="preserve">                                                                                                                                                                                       </t>
    </r>
    <r>
      <rPr>
        <sz val="20"/>
        <rFont val="Times New Roman"/>
        <family val="1"/>
      </rPr>
      <t>Please read the instructions tab before entering your information.</t>
    </r>
    <r>
      <rPr>
        <sz val="20"/>
        <color rgb="FF000000"/>
        <rFont val="Times New Roman"/>
        <family val="1"/>
      </rPr>
      <t xml:space="preserve"> You can filter the cells below to match your records. Please enter or copy your sales and purchases information into the </t>
    </r>
    <r>
      <rPr>
        <b/>
        <sz val="20"/>
        <color rgb="FF000000"/>
        <rFont val="Times New Roman"/>
        <family val="1"/>
      </rPr>
      <t>TAXABLE AMOUNT</t>
    </r>
    <r>
      <rPr>
        <sz val="20"/>
        <color rgb="FF000000"/>
        <rFont val="Times New Roman"/>
        <family val="1"/>
      </rPr>
      <t xml:space="preserve"> column. Your data will be transferred to the </t>
    </r>
    <r>
      <rPr>
        <b/>
        <sz val="20"/>
        <color rgb="FF000000"/>
        <rFont val="Times New Roman"/>
        <family val="1"/>
      </rPr>
      <t xml:space="preserve">ScheduleA </t>
    </r>
    <r>
      <rPr>
        <sz val="20"/>
        <color rgb="FF000000"/>
        <rFont val="Times New Roman"/>
        <family val="1"/>
      </rPr>
      <t xml:space="preserve">tab.                                                                                                                                                                                                                                                                                                                                                                                               Please verify all entries are correct.                                                                                                                                                                                                                                                                                                                                                                                                          </t>
    </r>
    <r>
      <rPr>
        <sz val="20"/>
        <color theme="0" tint="-0.14999847407452621"/>
        <rFont val="Times New Roman"/>
        <family val="1"/>
      </rPr>
      <t xml:space="preserve">You can navigate throughout the spreadsheet using your keyboard arrows. Once you have entered your sales and purchases data into the taxable amount column, navigate to the ScheduleA tab to verify your transferred entries are correct. There are three tabs in this workbook: Sales &amp; Purchases Data, ScheduleA, and Instructions.  </t>
    </r>
  </si>
  <si>
    <r>
      <t xml:space="preserve">1.      In cell </t>
    </r>
    <r>
      <rPr>
        <b/>
        <sz val="9"/>
        <color rgb="FF000000"/>
        <rFont val="Arial"/>
        <family val="2"/>
      </rPr>
      <t>K4</t>
    </r>
    <r>
      <rPr>
        <sz val="9"/>
        <color rgb="FF000000"/>
        <rFont val="Arial"/>
        <family val="2"/>
      </rPr>
      <t xml:space="preserve">, on the </t>
    </r>
    <r>
      <rPr>
        <b/>
        <i/>
        <sz val="9"/>
        <color rgb="FF000000"/>
        <rFont val="Arial"/>
        <family val="2"/>
      </rPr>
      <t>Sales &amp; Purchases Data</t>
    </r>
    <r>
      <rPr>
        <sz val="9"/>
        <color rgb="FF000000"/>
        <rFont val="Arial"/>
        <family val="2"/>
      </rPr>
      <t xml:space="preserve"> tab, enter the amount from the </t>
    </r>
    <r>
      <rPr>
        <b/>
        <i/>
        <sz val="9"/>
        <color rgb="FF000000"/>
        <rFont val="Arial"/>
        <family val="2"/>
      </rPr>
      <t>Taxable amount to be reported below</t>
    </r>
    <r>
      <rPr>
        <sz val="9"/>
        <color rgb="FF000000"/>
        <rFont val="Arial"/>
        <family val="2"/>
      </rPr>
      <t xml:space="preserve"> field located on your online return (</t>
    </r>
    <r>
      <rPr>
        <i/>
        <sz val="9"/>
        <color rgb="FF000000"/>
        <rFont val="Arial"/>
        <family val="2"/>
      </rPr>
      <t>Schedule A- District Tax Allocation</t>
    </r>
    <r>
      <rPr>
        <sz val="9"/>
        <color rgb="FF000000"/>
        <rFont val="Arial"/>
        <family val="2"/>
      </rPr>
      <t xml:space="preserve"> screen).</t>
    </r>
  </si>
  <si>
    <r>
      <t>2.      In cell</t>
    </r>
    <r>
      <rPr>
        <b/>
        <sz val="9"/>
        <color rgb="FF000000"/>
        <rFont val="Arial"/>
        <family val="2"/>
      </rPr>
      <t xml:space="preserve"> K5</t>
    </r>
    <r>
      <rPr>
        <sz val="9"/>
        <color rgb="FF000000"/>
        <rFont val="Arial"/>
        <family val="2"/>
      </rPr>
      <t xml:space="preserve">, on the </t>
    </r>
    <r>
      <rPr>
        <b/>
        <i/>
        <sz val="9"/>
        <color rgb="FF000000"/>
        <rFont val="Arial"/>
        <family val="2"/>
      </rPr>
      <t>Sales &amp; Purchases Data</t>
    </r>
    <r>
      <rPr>
        <sz val="9"/>
        <color rgb="FF000000"/>
        <rFont val="Arial"/>
        <family val="2"/>
      </rPr>
      <t xml:space="preserve"> tab, Enter any transactions subject to only the state rate of 7.25% (with no additional collection of district tax). If you do not have any sales subject to only the state rate of 7.25% proceed to the next step.</t>
    </r>
  </si>
  <si>
    <r>
      <t xml:space="preserve">3.      Using the amount in cell </t>
    </r>
    <r>
      <rPr>
        <b/>
        <sz val="9"/>
        <color rgb="FF000000"/>
        <rFont val="Arial"/>
        <family val="2"/>
      </rPr>
      <t>K6</t>
    </r>
    <r>
      <rPr>
        <sz val="9"/>
        <color rgb="FF000000"/>
        <rFont val="Arial"/>
        <family val="2"/>
      </rPr>
      <t xml:space="preserve"> on the </t>
    </r>
    <r>
      <rPr>
        <b/>
        <i/>
        <sz val="9"/>
        <color rgb="FF000000"/>
        <rFont val="Arial"/>
        <family val="2"/>
      </rPr>
      <t>Sales &amp; Purchases Data</t>
    </r>
    <r>
      <rPr>
        <sz val="9"/>
        <color rgb="FF000000"/>
        <rFont val="Arial"/>
        <family val="2"/>
      </rPr>
      <t xml:space="preserve"> tab, report the total to the correct district tax areas in the schedule under the </t>
    </r>
    <r>
      <rPr>
        <b/>
        <i/>
        <sz val="9"/>
        <color rgb="FF000000"/>
        <rFont val="Arial"/>
        <family val="2"/>
      </rPr>
      <t>Taxable Amount</t>
    </r>
    <r>
      <rPr>
        <sz val="9"/>
        <color rgb="FF000000"/>
        <rFont val="Arial"/>
        <family val="2"/>
      </rPr>
      <t xml:space="preserve"> column. </t>
    </r>
  </si>
  <si>
    <r>
      <t>7.      Go back to your online return (</t>
    </r>
    <r>
      <rPr>
        <i/>
        <sz val="9"/>
        <color rgb="FF000000"/>
        <rFont val="Arial"/>
        <family val="2"/>
      </rPr>
      <t>Schedule A- District Tax Allocation</t>
    </r>
    <r>
      <rPr>
        <sz val="9"/>
        <color rgb="FF000000"/>
        <rFont val="Arial"/>
        <family val="2"/>
      </rPr>
      <t xml:space="preserve"> screen) and click the </t>
    </r>
    <r>
      <rPr>
        <b/>
        <i/>
        <sz val="9"/>
        <color rgb="FF000000"/>
        <rFont val="Arial"/>
        <family val="2"/>
      </rPr>
      <t>Upload</t>
    </r>
    <r>
      <rPr>
        <sz val="9"/>
        <color rgb="FF000000"/>
        <rFont val="Arial"/>
        <family val="2"/>
      </rPr>
      <t xml:space="preserve"> button on the upper right hand side of the schedule, to bring up the dialog box.</t>
    </r>
  </si>
  <si>
    <r>
      <t xml:space="preserve">8.      Click the </t>
    </r>
    <r>
      <rPr>
        <b/>
        <i/>
        <sz val="9"/>
        <color rgb="FF000000"/>
        <rFont val="Arial"/>
        <family val="2"/>
      </rPr>
      <t xml:space="preserve">Browse </t>
    </r>
    <r>
      <rPr>
        <sz val="9"/>
        <color rgb="FF000000"/>
        <rFont val="Arial"/>
        <family val="2"/>
      </rPr>
      <t xml:space="preserve">button, in the dialog box, to find the saved workbook on your desktop or designated file/folder. If you are using an Apple computer, click </t>
    </r>
    <r>
      <rPr>
        <b/>
        <i/>
        <sz val="9"/>
        <color rgb="FF000000"/>
        <rFont val="Arial"/>
        <family val="2"/>
      </rPr>
      <t>Choose File</t>
    </r>
    <r>
      <rPr>
        <sz val="9"/>
        <color rgb="FF000000"/>
        <rFont val="Arial"/>
        <family val="2"/>
      </rPr>
      <t xml:space="preserve">. </t>
    </r>
  </si>
  <si>
    <r>
      <t xml:space="preserve">9.      Click the </t>
    </r>
    <r>
      <rPr>
        <b/>
        <i/>
        <sz val="9"/>
        <color rgb="FF000000"/>
        <rFont val="Arial"/>
        <family val="2"/>
      </rPr>
      <t xml:space="preserve">Upload </t>
    </r>
    <r>
      <rPr>
        <sz val="9"/>
        <color rgb="FF000000"/>
        <rFont val="Arial"/>
        <family val="2"/>
      </rPr>
      <t xml:space="preserve">button, in the dialog box to populate your workbook entries in the </t>
    </r>
    <r>
      <rPr>
        <b/>
        <i/>
        <sz val="9"/>
        <color rgb="FF000000"/>
        <rFont val="Arial"/>
        <family val="2"/>
      </rPr>
      <t xml:space="preserve">Schedule A </t>
    </r>
    <r>
      <rPr>
        <sz val="9"/>
        <color rgb="FF000000"/>
        <rFont val="Arial"/>
        <family val="2"/>
      </rPr>
      <t>on your online return.</t>
    </r>
  </si>
  <si>
    <r>
      <t>10.    Click the</t>
    </r>
    <r>
      <rPr>
        <b/>
        <i/>
        <sz val="9"/>
        <color rgb="FF000000"/>
        <rFont val="Arial"/>
        <family val="2"/>
      </rPr>
      <t xml:space="preserve"> County </t>
    </r>
    <r>
      <rPr>
        <sz val="9"/>
        <color rgb="FF000000"/>
        <rFont val="Arial"/>
        <family val="2"/>
      </rPr>
      <t>column to sort your entries alphabetically.</t>
    </r>
  </si>
  <si>
    <r>
      <t xml:space="preserve">11.    Review the </t>
    </r>
    <r>
      <rPr>
        <b/>
        <i/>
        <sz val="9"/>
        <color rgb="FF000000"/>
        <rFont val="Arial"/>
        <family val="2"/>
      </rPr>
      <t xml:space="preserve">Schedule A </t>
    </r>
    <r>
      <rPr>
        <sz val="9"/>
        <color rgb="FF000000"/>
        <rFont val="Arial"/>
        <family val="2"/>
      </rPr>
      <t>on your</t>
    </r>
    <r>
      <rPr>
        <b/>
        <i/>
        <sz val="9"/>
        <color rgb="FF000000"/>
        <rFont val="Arial"/>
        <family val="2"/>
      </rPr>
      <t xml:space="preserve"> </t>
    </r>
    <r>
      <rPr>
        <sz val="9"/>
        <color rgb="FF000000"/>
        <rFont val="Arial"/>
        <family val="2"/>
      </rPr>
      <t>online return</t>
    </r>
    <r>
      <rPr>
        <b/>
        <i/>
        <sz val="9"/>
        <color rgb="FF000000"/>
        <rFont val="Arial"/>
        <family val="2"/>
      </rPr>
      <t xml:space="preserve"> </t>
    </r>
    <r>
      <rPr>
        <sz val="9"/>
        <color rgb="FF000000"/>
        <rFont val="Arial"/>
        <family val="2"/>
      </rPr>
      <t xml:space="preserve">for accuracy. You can fix errors by clicking on the field with the error or by making changes to your Excel Workbook, saving, and uploading again.  </t>
    </r>
  </si>
  <si>
    <r>
      <t xml:space="preserve">12.    Once you have reviewed and fixed any errors, click </t>
    </r>
    <r>
      <rPr>
        <b/>
        <i/>
        <sz val="9"/>
        <color rgb="FF000000"/>
        <rFont val="Arial"/>
        <family val="2"/>
      </rPr>
      <t>Next</t>
    </r>
    <r>
      <rPr>
        <sz val="9"/>
        <color rgb="FF000000"/>
        <rFont val="Arial"/>
        <family val="2"/>
      </rPr>
      <t xml:space="preserve"> to complete the remainder of the return.</t>
    </r>
  </si>
  <si>
    <r>
      <t>Note:</t>
    </r>
    <r>
      <rPr>
        <sz val="9"/>
        <color rgb="FF000000"/>
        <rFont val="Arial"/>
        <family val="2"/>
      </rPr>
      <t xml:space="preserve"> </t>
    </r>
    <r>
      <rPr>
        <i/>
        <sz val="9"/>
        <color rgb="FF000000"/>
        <rFont val="Arial"/>
        <family val="2"/>
      </rPr>
      <t xml:space="preserve">If you are unable to upload the Schedule A Excel Workbook, complete Schedule A online and submit your completed return by the required due date. </t>
    </r>
  </si>
  <si>
    <t>Intentially left blank</t>
  </si>
  <si>
    <t>For more information, visit our  website at www.cdtfa.ca.gov. You may also call our Customer Service Center at 1-800-400-7115 (CRS:711). 
Customer service representatives are available Monday through Friday from 8:00 a.m. to 5:00 p.m. (Pacific time), except state holidays.</t>
  </si>
  <si>
    <t>SCHEDULE A UPLOAD INSTRUCTIONS</t>
  </si>
  <si>
    <t>SCHEDULE A DISTRICT TAX SCHEDULE - SALES AND PURCHASES DATA</t>
  </si>
  <si>
    <t>STATE OF CALIFORNIA</t>
  </si>
  <si>
    <t>CALIFORNIA DEPARTMENT OF TAX AND FEE ADMINISTRATION</t>
  </si>
  <si>
    <r>
      <t xml:space="preserve">4.      Once you have fully reported the amount in cell </t>
    </r>
    <r>
      <rPr>
        <b/>
        <sz val="9"/>
        <color rgb="FF000000"/>
        <rFont val="Arial"/>
        <family val="2"/>
      </rPr>
      <t xml:space="preserve">K6 </t>
    </r>
    <r>
      <rPr>
        <sz val="9"/>
        <color rgb="FF000000"/>
        <rFont val="Arial"/>
        <family val="2"/>
      </rPr>
      <t>on the</t>
    </r>
    <r>
      <rPr>
        <b/>
        <sz val="9"/>
        <color rgb="FF000000"/>
        <rFont val="Arial"/>
        <family val="2"/>
      </rPr>
      <t xml:space="preserve"> </t>
    </r>
    <r>
      <rPr>
        <b/>
        <i/>
        <sz val="9"/>
        <color rgb="FF000000"/>
        <rFont val="Arial"/>
        <family val="2"/>
      </rPr>
      <t>Sales &amp; Purchases Data</t>
    </r>
    <r>
      <rPr>
        <b/>
        <sz val="9"/>
        <color rgb="FF000000"/>
        <rFont val="Arial"/>
        <family val="2"/>
      </rPr>
      <t xml:space="preserve"> tab</t>
    </r>
    <r>
      <rPr>
        <sz val="9"/>
        <color rgb="FF000000"/>
        <rFont val="Arial"/>
        <family val="2"/>
      </rPr>
      <t xml:space="preserve">, cell </t>
    </r>
    <r>
      <rPr>
        <b/>
        <sz val="9"/>
        <color rgb="FF000000"/>
        <rFont val="Arial"/>
        <family val="2"/>
      </rPr>
      <t>K7</t>
    </r>
    <r>
      <rPr>
        <sz val="9"/>
        <color rgb="FF000000"/>
        <rFont val="Arial"/>
        <family val="2"/>
      </rPr>
      <t xml:space="preserve"> will show </t>
    </r>
    <r>
      <rPr>
        <b/>
        <sz val="9"/>
        <color rgb="FF000000"/>
        <rFont val="Arial"/>
        <family val="2"/>
      </rPr>
      <t>$0.00</t>
    </r>
    <r>
      <rPr>
        <sz val="9"/>
        <color rgb="FF000000"/>
        <rFont val="Arial"/>
        <family val="2"/>
      </rPr>
      <t>.</t>
    </r>
  </si>
  <si>
    <r>
      <rPr>
        <sz val="7"/>
        <color theme="0"/>
        <rFont val="Arial"/>
        <family val="2"/>
      </rPr>
      <t>This workbook contains three tabs: Sales and Purchases, Schedule A, and Instructions. There is a hidden worksheet labeled County Table which you will not have access to. Press the arrow to ready through the worksheet.</t>
    </r>
    <r>
      <rPr>
        <sz val="7"/>
        <color rgb="FF000000"/>
        <rFont val="Arial"/>
        <family val="2"/>
      </rPr>
      <t xml:space="preserve">
CDTFA-531-A2-E REV.1 (7-19)</t>
    </r>
  </si>
  <si>
    <r>
      <t xml:space="preserve">6.      Save the Excel workbook to your computer. We recommend saving the workbook to your desktop or designated file/folder. If you are using an Apple computer, you will first need to save the spreadsheet in </t>
    </r>
    <r>
      <rPr>
        <i/>
        <sz val="9"/>
        <color rgb="FF000000"/>
        <rFont val="Arial"/>
        <family val="2"/>
      </rPr>
      <t xml:space="preserve">Numbers </t>
    </r>
    <r>
      <rPr>
        <sz val="9"/>
        <color rgb="FF000000"/>
        <rFont val="Arial"/>
        <family val="2"/>
      </rPr>
      <t xml:space="preserve">then use the </t>
    </r>
    <r>
      <rPr>
        <i/>
        <sz val="9"/>
        <color rgb="FF000000"/>
        <rFont val="Arial"/>
        <family val="2"/>
      </rPr>
      <t xml:space="preserve">Export To </t>
    </r>
    <r>
      <rPr>
        <sz val="9"/>
        <color rgb="FF000000"/>
        <rFont val="Arial"/>
        <family val="2"/>
      </rPr>
      <t xml:space="preserve">function to save it as an Excel document. </t>
    </r>
  </si>
  <si>
    <t xml:space="preserve">5.      You can also copy and paste sales and purchases information into the schedule by using the Sales &amp; Purchases Data tab. Your data will be automatically transferred into the ScheduleA tab. You can use the filter tools located on the column headers to 
         sort the information on the page to match your reports. Once you have completed your entries, please verify the information inputted on the ScheduleA tab is correct.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</si>
</sst>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
    <numFmt numFmtId="166" formatCode="0.0000"/>
    <numFmt numFmtId="167" formatCode="0.00000"/>
    <numFmt numFmtId="168" formatCode="&quot;$&quot;#,##0.00"/>
    <numFmt numFmtId="169" formatCode="&quot;$&quot;#,##0"/>
    <numFmt numFmtId="170" formatCode="&quot;$&quot;#.00"/>
    <numFmt numFmtId="171" formatCode="mm/dd/yy;@"/>
  </numFmts>
  <fonts count="54" x14ac:knownFonts="1">
    <font>
      <sz val="10"/>
      <color rgb="FF000000"/>
      <name val="Times New Roman"/>
      <charset val="204"/>
    </font>
    <font>
      <sz val="9"/>
      <color rgb="FFFF0000"/>
      <name val="Times New Roman"/>
      <family val="1"/>
    </font>
    <font>
      <sz val="9"/>
      <name val="Times New Roman"/>
      <family val="1"/>
    </font>
    <font>
      <sz val="10"/>
      <name val="Times New Roman"/>
      <family val="1"/>
    </font>
    <font>
      <sz val="10"/>
      <color rgb="FF000000"/>
      <name val="Times New Roman"/>
      <family val="1"/>
    </font>
    <font>
      <b/>
      <sz val="9"/>
      <name val="Times New Roman"/>
      <family val="1"/>
    </font>
    <font>
      <b/>
      <sz val="12"/>
      <name val="Times New Roman"/>
      <family val="1"/>
    </font>
    <font>
      <sz val="10"/>
      <color rgb="FFFF0000"/>
      <name val="Times New Roman"/>
      <family val="1"/>
    </font>
    <font>
      <b/>
      <sz val="12"/>
      <color rgb="FF000000"/>
      <name val="Times New Roman"/>
      <family val="1"/>
    </font>
    <font>
      <sz val="12"/>
      <color rgb="FF000000"/>
      <name val="Times New Roman"/>
      <family val="1"/>
    </font>
    <font>
      <sz val="28"/>
      <color rgb="FF000000"/>
      <name val="Times New Roman"/>
      <family val="1"/>
    </font>
    <font>
      <sz val="12"/>
      <name val="Times New Roman"/>
      <family val="1"/>
    </font>
    <font>
      <b/>
      <sz val="16"/>
      <name val="Times New Roman"/>
      <family val="1"/>
    </font>
    <font>
      <sz val="9"/>
      <color indexed="81"/>
      <name val="Tahoma"/>
      <family val="2"/>
    </font>
    <font>
      <b/>
      <sz val="9"/>
      <color indexed="81"/>
      <name val="Tahoma"/>
      <family val="2"/>
    </font>
    <font>
      <b/>
      <sz val="36"/>
      <name val="Times New Roman"/>
      <family val="1"/>
    </font>
    <font>
      <b/>
      <sz val="24"/>
      <name val="Times New Roman"/>
      <family val="1"/>
    </font>
    <font>
      <sz val="20"/>
      <color rgb="FF000000"/>
      <name val="Times New Roman"/>
      <family val="1"/>
    </font>
    <font>
      <b/>
      <sz val="12"/>
      <color indexed="81"/>
      <name val="Tahoma"/>
      <family val="2"/>
    </font>
    <font>
      <sz val="12"/>
      <color indexed="81"/>
      <name val="Tahoma"/>
      <family val="2"/>
    </font>
    <font>
      <b/>
      <sz val="20"/>
      <color rgb="FF000000"/>
      <name val="Times New Roman"/>
      <family val="1"/>
    </font>
    <font>
      <b/>
      <sz val="11"/>
      <color indexed="81"/>
      <name val="Tahoma"/>
      <family val="2"/>
    </font>
    <font>
      <sz val="11"/>
      <color indexed="81"/>
      <name val="Tahoma"/>
      <family val="2"/>
    </font>
    <font>
      <b/>
      <sz val="22"/>
      <color rgb="FF000000"/>
      <name val="Times New Roman"/>
      <family val="1"/>
    </font>
    <font>
      <sz val="12"/>
      <color theme="0"/>
      <name val="Times New Roman"/>
      <family val="1"/>
    </font>
    <font>
      <b/>
      <sz val="12"/>
      <color theme="0"/>
      <name val="Times New Roman"/>
      <family val="1"/>
    </font>
    <font>
      <sz val="14"/>
      <color rgb="FF000000"/>
      <name val="Times New Roman"/>
      <family val="1"/>
    </font>
    <font>
      <sz val="14"/>
      <name val="Times New Roman"/>
      <family val="1"/>
    </font>
    <font>
      <i/>
      <sz val="14"/>
      <name val="Times New Roman"/>
      <family val="1"/>
    </font>
    <font>
      <b/>
      <sz val="14"/>
      <name val="Times New Roman"/>
      <family val="1"/>
    </font>
    <font>
      <b/>
      <sz val="14"/>
      <color rgb="FF000000"/>
      <name val="Times New Roman"/>
      <family val="1"/>
    </font>
    <font>
      <sz val="14"/>
      <color theme="0"/>
      <name val="Times New Roman"/>
      <family val="1"/>
    </font>
    <font>
      <i/>
      <sz val="14"/>
      <color theme="0"/>
      <name val="Times New Roman"/>
      <family val="1"/>
    </font>
    <font>
      <b/>
      <sz val="14"/>
      <color theme="0"/>
      <name val="Times New Roman"/>
      <family val="1"/>
    </font>
    <font>
      <b/>
      <sz val="12"/>
      <color theme="0" tint="-0.14999847407452621"/>
      <name val="Times New Roman"/>
      <family val="1"/>
    </font>
    <font>
      <b/>
      <sz val="12"/>
      <color rgb="FFFFFF00"/>
      <name val="Times New Roman"/>
      <family val="1"/>
    </font>
    <font>
      <b/>
      <sz val="9"/>
      <color theme="0"/>
      <name val="Times New Roman"/>
      <family val="1"/>
    </font>
    <font>
      <b/>
      <sz val="16"/>
      <color theme="0"/>
      <name val="Times New Roman"/>
      <family val="1"/>
    </font>
    <font>
      <b/>
      <sz val="22"/>
      <color rgb="FFFF0000"/>
      <name val="Times New Roman"/>
      <family val="1"/>
    </font>
    <font>
      <sz val="22"/>
      <color rgb="FFFF0000"/>
      <name val="Times New Roman"/>
      <family val="1"/>
    </font>
    <font>
      <sz val="22"/>
      <color rgb="FF000000"/>
      <name val="Times New Roman"/>
      <family val="1"/>
    </font>
    <font>
      <sz val="20"/>
      <name val="Times New Roman"/>
      <family val="1"/>
    </font>
    <font>
      <i/>
      <sz val="11"/>
      <color indexed="81"/>
      <name val="Tahoma"/>
      <family val="2"/>
    </font>
    <font>
      <b/>
      <sz val="28"/>
      <color rgb="FF000000"/>
      <name val="Times New Roman"/>
      <family val="1"/>
    </font>
    <font>
      <sz val="20"/>
      <color theme="0" tint="-0.14999847407452621"/>
      <name val="Times New Roman"/>
      <family val="1"/>
    </font>
    <font>
      <sz val="20"/>
      <color rgb="FFFF0000"/>
      <name val="Times New Roman"/>
      <family val="1"/>
    </font>
    <font>
      <sz val="9"/>
      <color rgb="FF000000"/>
      <name val="Arial"/>
      <family val="2"/>
    </font>
    <font>
      <b/>
      <sz val="9"/>
      <color rgb="FF000000"/>
      <name val="Arial"/>
      <family val="2"/>
    </font>
    <font>
      <b/>
      <i/>
      <sz val="9"/>
      <color rgb="FF000000"/>
      <name val="Arial"/>
      <family val="2"/>
    </font>
    <font>
      <i/>
      <sz val="9"/>
      <color rgb="FF000000"/>
      <name val="Arial"/>
      <family val="2"/>
    </font>
    <font>
      <sz val="10"/>
      <color theme="0"/>
      <name val="Times New Roman"/>
      <family val="1"/>
    </font>
    <font>
      <b/>
      <sz val="10"/>
      <color rgb="FF000000"/>
      <name val="Arial"/>
      <family val="2"/>
    </font>
    <font>
      <sz val="7"/>
      <color rgb="FF000000"/>
      <name val="Arial"/>
      <family val="2"/>
    </font>
    <font>
      <sz val="7"/>
      <color theme="0"/>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style="thin">
        <color rgb="FF000000"/>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n">
        <color rgb="FF000000"/>
      </bottom>
      <diagonal/>
    </border>
    <border>
      <left/>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
      <left style="thick">
        <color rgb="FF000000"/>
      </left>
      <right/>
      <top style="thin">
        <color rgb="FF000000"/>
      </top>
      <bottom style="thin">
        <color indexed="64"/>
      </bottom>
      <diagonal/>
    </border>
    <border>
      <left/>
      <right/>
      <top style="thin">
        <color rgb="FF000000"/>
      </top>
      <bottom style="thin">
        <color indexed="64"/>
      </bottom>
      <diagonal/>
    </border>
    <border>
      <left style="thin">
        <color theme="0" tint="-0.24994659260841701"/>
      </left>
      <right style="thin">
        <color theme="0" tint="-0.24994659260841701"/>
      </right>
      <top style="thin">
        <color rgb="FF000000"/>
      </top>
      <bottom style="thin">
        <color rgb="FF000000"/>
      </bottom>
      <diagonal/>
    </border>
    <border>
      <left style="thick">
        <color theme="0" tint="-0.24994659260841701"/>
      </left>
      <right style="thick">
        <color theme="0" tint="-0.24994659260841701"/>
      </right>
      <top style="thin">
        <color rgb="FF000000"/>
      </top>
      <bottom style="thin">
        <color indexed="64"/>
      </bottom>
      <diagonal/>
    </border>
    <border>
      <left style="thick">
        <color theme="0" tint="-0.24994659260841701"/>
      </left>
      <right style="thick">
        <color theme="0" tint="-0.24994659260841701"/>
      </right>
      <top style="thin">
        <color rgb="FF000000"/>
      </top>
      <bottom style="thin">
        <color rgb="FF000000"/>
      </bottom>
      <diagonal/>
    </border>
    <border>
      <left style="thick">
        <color rgb="FF000000"/>
      </left>
      <right/>
      <top/>
      <bottom style="thin">
        <color rgb="FF000000"/>
      </bottom>
      <diagonal/>
    </border>
    <border>
      <left style="thin">
        <color theme="0" tint="-0.24994659260841701"/>
      </left>
      <right style="thick">
        <color theme="0" tint="-0.24994659260841701"/>
      </right>
      <top style="thin">
        <color rgb="FF000000"/>
      </top>
      <bottom style="thin">
        <color indexed="64"/>
      </bottom>
      <diagonal/>
    </border>
    <border>
      <left style="thick">
        <color theme="0" tint="-0.24994659260841701"/>
      </left>
      <right style="thin">
        <color theme="0" tint="-0.24994659260841701"/>
      </right>
      <top style="thin">
        <color rgb="FF000000"/>
      </top>
      <bottom style="thin">
        <color rgb="FF000000"/>
      </bottom>
      <diagonal/>
    </border>
    <border>
      <left style="thick">
        <color auto="1"/>
      </left>
      <right/>
      <top/>
      <bottom/>
      <diagonal/>
    </border>
    <border>
      <left style="thin">
        <color theme="0" tint="-0.24994659260841701"/>
      </left>
      <right/>
      <top style="thin">
        <color rgb="FF000000"/>
      </top>
      <bottom style="thin">
        <color rgb="FF000000"/>
      </bottom>
      <diagonal/>
    </border>
    <border>
      <left style="thick">
        <color rgb="FF000000"/>
      </left>
      <right style="thick">
        <color rgb="FF000000"/>
      </right>
      <top style="thin">
        <color rgb="FF000000"/>
      </top>
      <bottom style="medium">
        <color indexed="64"/>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indexed="64"/>
      </left>
      <right/>
      <top style="thick">
        <color rgb="FF000000"/>
      </top>
      <bottom/>
      <diagonal/>
    </border>
    <border>
      <left style="thick">
        <color indexed="64"/>
      </left>
      <right/>
      <top/>
      <bottom style="thick">
        <color rgb="FF000000"/>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231">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3" fillId="0" borderId="0" xfId="0" applyFont="1" applyFill="1" applyBorder="1" applyAlignment="1">
      <alignment horizontal="left" vertical="top"/>
    </xf>
    <xf numFmtId="0" fontId="4" fillId="0" borderId="0" xfId="0" applyFont="1" applyFill="1" applyBorder="1" applyAlignment="1">
      <alignment vertical="top" wrapText="1"/>
    </xf>
    <xf numFmtId="0" fontId="6" fillId="0" borderId="0" xfId="0" applyFont="1" applyFill="1" applyBorder="1" applyAlignment="1">
      <alignment horizontal="left" vertical="top"/>
    </xf>
    <xf numFmtId="0" fontId="0" fillId="0" borderId="0" xfId="0" applyFill="1" applyBorder="1" applyAlignment="1">
      <alignment vertical="top"/>
    </xf>
    <xf numFmtId="0" fontId="9"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vertical="top"/>
    </xf>
    <xf numFmtId="49" fontId="1"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49" fontId="7" fillId="0" borderId="0" xfId="0" applyNumberFormat="1" applyFont="1" applyFill="1" applyBorder="1" applyAlignment="1" applyProtection="1">
      <alignment horizontal="center" vertical="top"/>
    </xf>
    <xf numFmtId="0" fontId="5" fillId="0" borderId="0" xfId="0"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wrapText="1"/>
    </xf>
    <xf numFmtId="168" fontId="11" fillId="0" borderId="0" xfId="0" applyNumberFormat="1" applyFont="1" applyFill="1" applyBorder="1" applyAlignment="1" applyProtection="1">
      <alignment horizontal="center" vertical="center" shrinkToFit="1"/>
    </xf>
    <xf numFmtId="168" fontId="11" fillId="0" borderId="0" xfId="0" applyNumberFormat="1" applyFont="1" applyFill="1" applyBorder="1" applyAlignment="1" applyProtection="1">
      <alignment horizontal="right" vertical="center" shrinkToFit="1"/>
    </xf>
    <xf numFmtId="0" fontId="3" fillId="0" borderId="0" xfId="0" applyFont="1" applyFill="1" applyBorder="1" applyAlignment="1" applyProtection="1">
      <alignment horizontal="left" vertical="center"/>
    </xf>
    <xf numFmtId="49" fontId="7" fillId="0" borderId="0" xfId="0" applyNumberFormat="1" applyFont="1" applyFill="1" applyBorder="1" applyAlignment="1" applyProtection="1">
      <alignment horizontal="center" vertical="center"/>
    </xf>
    <xf numFmtId="168" fontId="11" fillId="0" borderId="0" xfId="0" applyNumberFormat="1" applyFont="1" applyFill="1" applyBorder="1" applyAlignment="1" applyProtection="1">
      <alignment vertical="center" shrinkToFit="1"/>
    </xf>
    <xf numFmtId="0" fontId="2" fillId="0" borderId="0" xfId="0" applyFont="1" applyFill="1" applyBorder="1" applyAlignment="1" applyProtection="1">
      <alignment horizontal="center" vertical="top"/>
    </xf>
    <xf numFmtId="0" fontId="6" fillId="2" borderId="22" xfId="0" applyFont="1" applyFill="1" applyBorder="1" applyAlignment="1" applyProtection="1">
      <alignment horizontal="center" vertical="center"/>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6" fillId="2" borderId="26" xfId="0" applyFont="1" applyFill="1" applyBorder="1" applyAlignment="1" applyProtection="1">
      <alignment vertical="center"/>
    </xf>
    <xf numFmtId="164" fontId="6" fillId="2" borderId="28" xfId="0" applyNumberFormat="1"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wrapText="1"/>
    </xf>
    <xf numFmtId="0" fontId="6" fillId="0" borderId="15" xfId="0" applyFont="1" applyFill="1" applyBorder="1" applyAlignment="1" applyProtection="1">
      <alignment vertical="center"/>
    </xf>
    <xf numFmtId="1" fontId="6" fillId="0" borderId="20" xfId="0" applyNumberFormat="1" applyFont="1" applyFill="1" applyBorder="1" applyAlignment="1" applyProtection="1">
      <alignment horizontal="center" vertical="center" shrinkToFit="1"/>
    </xf>
    <xf numFmtId="2" fontId="6" fillId="2" borderId="15" xfId="0" applyNumberFormat="1" applyFont="1" applyFill="1" applyBorder="1" applyAlignment="1" applyProtection="1">
      <alignment horizontal="center" vertical="center" shrinkToFit="1"/>
    </xf>
    <xf numFmtId="0" fontId="11" fillId="0" borderId="19" xfId="0" applyFont="1" applyFill="1" applyBorder="1" applyAlignment="1" applyProtection="1">
      <alignment vertical="center"/>
    </xf>
    <xf numFmtId="1" fontId="6" fillId="0" borderId="19" xfId="0" applyNumberFormat="1" applyFont="1" applyFill="1" applyBorder="1" applyAlignment="1" applyProtection="1">
      <alignment horizontal="center" vertical="center" shrinkToFit="1"/>
    </xf>
    <xf numFmtId="164" fontId="6" fillId="2" borderId="19" xfId="0" applyNumberFormat="1" applyFont="1" applyFill="1" applyBorder="1" applyAlignment="1" applyProtection="1">
      <alignment horizontal="center" vertical="center" shrinkToFit="1"/>
    </xf>
    <xf numFmtId="0" fontId="6" fillId="0" borderId="19" xfId="0" applyFont="1" applyFill="1" applyBorder="1" applyAlignment="1" applyProtection="1">
      <alignment vertical="center"/>
    </xf>
    <xf numFmtId="0" fontId="11" fillId="0" borderId="20" xfId="0" applyFont="1" applyFill="1" applyBorder="1" applyAlignment="1" applyProtection="1">
      <alignment wrapText="1"/>
    </xf>
    <xf numFmtId="2" fontId="6" fillId="2" borderId="19" xfId="0" applyNumberFormat="1" applyFont="1" applyFill="1" applyBorder="1" applyAlignment="1" applyProtection="1">
      <alignment horizontal="center" vertical="center" shrinkToFit="1"/>
    </xf>
    <xf numFmtId="0" fontId="11" fillId="0" borderId="20" xfId="0" applyFont="1" applyFill="1" applyBorder="1" applyAlignment="1" applyProtection="1">
      <alignment horizontal="left" wrapText="1"/>
    </xf>
    <xf numFmtId="164" fontId="6" fillId="2" borderId="20" xfId="0" applyNumberFormat="1" applyFont="1" applyFill="1" applyBorder="1" applyAlignment="1" applyProtection="1">
      <alignment horizontal="center" vertical="center" shrinkToFit="1"/>
    </xf>
    <xf numFmtId="0" fontId="11" fillId="0" borderId="19" xfId="0" applyFont="1" applyFill="1" applyBorder="1" applyAlignment="1" applyProtection="1">
      <alignment horizontal="left" wrapText="1"/>
    </xf>
    <xf numFmtId="165" fontId="6" fillId="0" borderId="19" xfId="0" applyNumberFormat="1" applyFont="1" applyFill="1" applyBorder="1" applyAlignment="1" applyProtection="1">
      <alignment horizontal="center" vertical="center" shrinkToFit="1"/>
    </xf>
    <xf numFmtId="166" fontId="6" fillId="2" borderId="19" xfId="0" applyNumberFormat="1" applyFont="1" applyFill="1" applyBorder="1" applyAlignment="1" applyProtection="1">
      <alignment horizontal="center" vertical="center" shrinkToFit="1"/>
    </xf>
    <xf numFmtId="0" fontId="11" fillId="0" borderId="19" xfId="0" applyFont="1" applyFill="1" applyBorder="1" applyAlignment="1" applyProtection="1">
      <alignment wrapText="1"/>
    </xf>
    <xf numFmtId="167" fontId="6" fillId="2" borderId="19" xfId="0" applyNumberFormat="1" applyFont="1" applyFill="1" applyBorder="1" applyAlignment="1" applyProtection="1">
      <alignment horizontal="center" vertical="center" shrinkToFit="1"/>
    </xf>
    <xf numFmtId="0" fontId="6" fillId="2" borderId="19" xfId="0" applyNumberFormat="1" applyFont="1" applyFill="1" applyBorder="1" applyAlignment="1" applyProtection="1">
      <alignment horizontal="center" vertical="center" shrinkToFit="1"/>
    </xf>
    <xf numFmtId="0" fontId="11" fillId="0" borderId="16" xfId="0" applyFont="1" applyFill="1" applyBorder="1" applyAlignment="1" applyProtection="1">
      <alignment vertical="center"/>
    </xf>
    <xf numFmtId="1" fontId="6" fillId="0" borderId="16" xfId="0" applyNumberFormat="1" applyFont="1" applyFill="1" applyBorder="1" applyAlignment="1" applyProtection="1">
      <alignment horizontal="center" vertical="center" shrinkToFit="1"/>
    </xf>
    <xf numFmtId="164" fontId="6" fillId="2" borderId="16" xfId="0" applyNumberFormat="1" applyFont="1" applyFill="1" applyBorder="1" applyAlignment="1" applyProtection="1">
      <alignment horizontal="center" vertical="center" shrinkToFit="1"/>
    </xf>
    <xf numFmtId="1" fontId="6" fillId="2" borderId="29" xfId="0" applyNumberFormat="1" applyFont="1" applyFill="1" applyBorder="1" applyAlignment="1" applyProtection="1">
      <alignment horizontal="center" vertical="center" shrinkToFit="1"/>
    </xf>
    <xf numFmtId="168" fontId="11" fillId="2" borderId="29" xfId="0" applyNumberFormat="1" applyFont="1" applyFill="1" applyBorder="1" applyAlignment="1" applyProtection="1">
      <alignment horizontal="center" vertical="center"/>
    </xf>
    <xf numFmtId="164" fontId="6" fillId="2" borderId="30" xfId="0" applyNumberFormat="1" applyFont="1" applyFill="1" applyBorder="1" applyAlignment="1" applyProtection="1">
      <alignment horizontal="center" vertical="center" shrinkToFit="1"/>
    </xf>
    <xf numFmtId="0" fontId="6" fillId="2" borderId="31" xfId="0" applyFont="1" applyFill="1" applyBorder="1" applyAlignment="1" applyProtection="1">
      <alignment horizontal="left" wrapText="1"/>
    </xf>
    <xf numFmtId="0" fontId="6" fillId="2" borderId="6" xfId="0" applyFont="1" applyFill="1" applyBorder="1" applyAlignment="1" applyProtection="1">
      <alignment vertical="center"/>
    </xf>
    <xf numFmtId="0" fontId="6" fillId="2" borderId="6" xfId="0" applyFont="1" applyFill="1" applyBorder="1" applyAlignment="1" applyProtection="1">
      <alignment vertical="center" wrapText="1"/>
    </xf>
    <xf numFmtId="1" fontId="6" fillId="2" borderId="30" xfId="0" applyNumberFormat="1" applyFont="1" applyFill="1" applyBorder="1" applyAlignment="1" applyProtection="1">
      <alignment horizontal="center" vertical="center" shrinkToFit="1"/>
    </xf>
    <xf numFmtId="168" fontId="11" fillId="2" borderId="30" xfId="0" applyNumberFormat="1" applyFont="1" applyFill="1" applyBorder="1" applyAlignment="1" applyProtection="1">
      <alignment horizontal="center" vertical="center"/>
    </xf>
    <xf numFmtId="0" fontId="6" fillId="2" borderId="6" xfId="0" applyFont="1" applyFill="1" applyBorder="1" applyAlignment="1" applyProtection="1">
      <alignment wrapText="1"/>
    </xf>
    <xf numFmtId="168" fontId="11" fillId="2" borderId="1" xfId="0" applyNumberFormat="1" applyFont="1" applyFill="1" applyBorder="1" applyAlignment="1" applyProtection="1">
      <alignment horizontal="center" vertical="center" shrinkToFit="1"/>
    </xf>
    <xf numFmtId="165" fontId="6" fillId="2" borderId="28" xfId="0" applyNumberFormat="1" applyFont="1" applyFill="1" applyBorder="1" applyAlignment="1" applyProtection="1">
      <alignment horizontal="center" vertical="center" shrinkToFit="1"/>
    </xf>
    <xf numFmtId="168" fontId="11" fillId="2" borderId="28" xfId="0" applyNumberFormat="1" applyFont="1" applyFill="1" applyBorder="1" applyAlignment="1" applyProtection="1">
      <alignment horizontal="center" vertical="center"/>
    </xf>
    <xf numFmtId="168" fontId="11" fillId="0" borderId="2" xfId="0" applyNumberFormat="1" applyFont="1" applyFill="1" applyBorder="1" applyAlignment="1" applyProtection="1">
      <alignment horizontal="center" vertical="center" shrinkToFit="1"/>
    </xf>
    <xf numFmtId="168" fontId="11" fillId="0" borderId="6" xfId="0" applyNumberFormat="1" applyFont="1" applyFill="1" applyBorder="1" applyAlignment="1" applyProtection="1">
      <alignment horizontal="center" vertical="center" shrinkToFit="1"/>
    </xf>
    <xf numFmtId="168" fontId="11" fillId="2" borderId="27" xfId="0" applyNumberFormat="1" applyFont="1" applyFill="1" applyBorder="1" applyAlignment="1" applyProtection="1">
      <alignment horizontal="center" vertical="center" shrinkToFit="1"/>
    </xf>
    <xf numFmtId="168" fontId="11" fillId="0" borderId="31" xfId="0" applyNumberFormat="1" applyFont="1" applyFill="1" applyBorder="1" applyAlignment="1" applyProtection="1">
      <alignment horizontal="center" vertical="center" shrinkToFit="1"/>
    </xf>
    <xf numFmtId="168" fontId="11" fillId="2" borderId="35" xfId="0" applyNumberFormat="1" applyFont="1" applyFill="1" applyBorder="1" applyAlignment="1" applyProtection="1">
      <alignment horizontal="center" vertical="center" shrinkToFit="1"/>
    </xf>
    <xf numFmtId="168" fontId="11" fillId="0" borderId="7" xfId="0" applyNumberFormat="1" applyFont="1" applyFill="1" applyBorder="1" applyAlignment="1" applyProtection="1">
      <alignment horizontal="center" vertical="center" shrinkToFit="1"/>
    </xf>
    <xf numFmtId="168" fontId="11" fillId="0" borderId="34" xfId="0" applyNumberFormat="1" applyFont="1" applyFill="1" applyBorder="1" applyAlignment="1" applyProtection="1">
      <alignment horizontal="center" vertical="center" shrinkToFit="1"/>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11" fillId="0" borderId="20" xfId="0" applyFont="1" applyFill="1" applyBorder="1" applyAlignment="1" applyProtection="1">
      <alignment vertical="center"/>
    </xf>
    <xf numFmtId="2" fontId="6" fillId="2" borderId="20" xfId="0" applyNumberFormat="1" applyFont="1" applyFill="1" applyBorder="1" applyAlignment="1" applyProtection="1">
      <alignment horizontal="center" vertical="center" shrinkToFit="1"/>
    </xf>
    <xf numFmtId="0" fontId="11" fillId="0" borderId="6" xfId="0" applyFont="1" applyFill="1" applyBorder="1" applyAlignment="1" applyProtection="1">
      <alignment vertical="center"/>
    </xf>
    <xf numFmtId="1" fontId="6" fillId="0" borderId="6" xfId="0" applyNumberFormat="1" applyFont="1" applyFill="1" applyBorder="1" applyAlignment="1" applyProtection="1">
      <alignment horizontal="center" vertical="center" shrinkToFit="1"/>
    </xf>
    <xf numFmtId="0" fontId="6" fillId="0" borderId="20" xfId="0" applyFont="1" applyFill="1" applyBorder="1" applyAlignment="1" applyProtection="1">
      <alignment vertical="center"/>
    </xf>
    <xf numFmtId="165" fontId="6" fillId="0" borderId="20" xfId="0" applyNumberFormat="1" applyFont="1" applyFill="1" applyBorder="1" applyAlignment="1" applyProtection="1">
      <alignment horizontal="center" vertical="center" shrinkToFit="1"/>
    </xf>
    <xf numFmtId="170" fontId="11" fillId="0" borderId="15" xfId="0" applyNumberFormat="1" applyFont="1" applyFill="1" applyBorder="1" applyAlignment="1" applyProtection="1">
      <alignment horizontal="center" vertical="center"/>
    </xf>
    <xf numFmtId="170" fontId="11" fillId="0" borderId="19" xfId="0" applyNumberFormat="1" applyFont="1" applyFill="1" applyBorder="1" applyAlignment="1" applyProtection="1">
      <alignment horizontal="center" vertical="center"/>
    </xf>
    <xf numFmtId="170" fontId="11" fillId="2" borderId="29" xfId="0" applyNumberFormat="1" applyFont="1" applyFill="1" applyBorder="1" applyAlignment="1" applyProtection="1">
      <alignment horizontal="center" vertical="center"/>
    </xf>
    <xf numFmtId="170" fontId="11" fillId="0" borderId="20" xfId="0" applyNumberFormat="1" applyFont="1" applyFill="1" applyBorder="1" applyAlignment="1" applyProtection="1">
      <alignment horizontal="center" vertical="center"/>
    </xf>
    <xf numFmtId="170" fontId="11" fillId="0" borderId="1" xfId="0" applyNumberFormat="1" applyFont="1" applyFill="1" applyBorder="1" applyAlignment="1" applyProtection="1">
      <alignment horizontal="center" vertical="center"/>
    </xf>
    <xf numFmtId="170" fontId="11" fillId="2" borderId="30" xfId="0" applyNumberFormat="1" applyFont="1" applyFill="1" applyBorder="1" applyAlignment="1" applyProtection="1">
      <alignment horizontal="center" vertical="center"/>
    </xf>
    <xf numFmtId="170" fontId="11" fillId="2" borderId="28" xfId="0" applyNumberFormat="1" applyFont="1" applyFill="1" applyBorder="1" applyAlignment="1" applyProtection="1">
      <alignment horizontal="center" vertical="center"/>
    </xf>
    <xf numFmtId="170" fontId="11" fillId="0" borderId="16" xfId="0" applyNumberFormat="1" applyFont="1" applyFill="1" applyBorder="1" applyAlignment="1" applyProtection="1">
      <alignment horizontal="center" vertical="center"/>
    </xf>
    <xf numFmtId="168" fontId="11" fillId="2" borderId="30" xfId="0" applyNumberFormat="1" applyFont="1" applyFill="1" applyBorder="1" applyAlignment="1" applyProtection="1">
      <alignment horizontal="center" vertical="center" wrapText="1"/>
    </xf>
    <xf numFmtId="168" fontId="11" fillId="2" borderId="28" xfId="0" applyNumberFormat="1" applyFont="1" applyFill="1" applyBorder="1" applyAlignment="1" applyProtection="1">
      <alignment horizontal="center" vertical="center" wrapText="1"/>
    </xf>
    <xf numFmtId="168" fontId="2" fillId="0" borderId="0" xfId="0" applyNumberFormat="1" applyFont="1" applyFill="1" applyBorder="1" applyAlignment="1">
      <alignment horizontal="center" vertical="top"/>
    </xf>
    <xf numFmtId="0" fontId="9" fillId="0" borderId="0" xfId="0" applyFont="1" applyFill="1" applyBorder="1" applyAlignment="1">
      <alignment horizontal="center" vertical="top"/>
    </xf>
    <xf numFmtId="0" fontId="9" fillId="2" borderId="0" xfId="0" quotePrefix="1" applyFont="1" applyFill="1" applyBorder="1" applyAlignment="1">
      <alignment horizontal="center" vertical="top"/>
    </xf>
    <xf numFmtId="0" fontId="6" fillId="3" borderId="22" xfId="0" applyFont="1" applyFill="1" applyBorder="1" applyAlignment="1" applyProtection="1">
      <alignment horizontal="center" vertical="center" wrapText="1"/>
    </xf>
    <xf numFmtId="168" fontId="6" fillId="2" borderId="22" xfId="0" applyNumberFormat="1" applyFont="1" applyFill="1" applyBorder="1" applyAlignment="1" applyProtection="1">
      <alignment horizontal="center" vertical="top" wrapText="1"/>
    </xf>
    <xf numFmtId="168" fontId="11" fillId="3" borderId="19" xfId="0" applyNumberFormat="1" applyFont="1" applyFill="1" applyBorder="1" applyAlignment="1" applyProtection="1">
      <alignment horizontal="center" vertical="center" wrapText="1"/>
    </xf>
    <xf numFmtId="168" fontId="11" fillId="0" borderId="15" xfId="0" applyNumberFormat="1" applyFont="1" applyFill="1" applyBorder="1" applyAlignment="1" applyProtection="1">
      <alignment horizontal="center" vertical="center" wrapText="1"/>
    </xf>
    <xf numFmtId="168" fontId="11" fillId="0" borderId="19" xfId="0" applyNumberFormat="1" applyFont="1" applyFill="1" applyBorder="1" applyAlignment="1" applyProtection="1">
      <alignment horizontal="center" vertical="center" wrapText="1"/>
    </xf>
    <xf numFmtId="168" fontId="11" fillId="0" borderId="20" xfId="0" applyNumberFormat="1" applyFont="1" applyFill="1" applyBorder="1" applyAlignment="1" applyProtection="1">
      <alignment horizontal="center" vertical="center" wrapText="1"/>
    </xf>
    <xf numFmtId="168" fontId="11" fillId="3" borderId="36" xfId="0" applyNumberFormat="1" applyFont="1" applyFill="1" applyBorder="1" applyAlignment="1" applyProtection="1">
      <alignment horizontal="center" vertical="center" wrapText="1"/>
    </xf>
    <xf numFmtId="168" fontId="11" fillId="0" borderId="16" xfId="0" applyNumberFormat="1" applyFont="1" applyFill="1" applyBorder="1" applyAlignment="1" applyProtection="1">
      <alignment horizontal="center" vertical="center" wrapText="1"/>
    </xf>
    <xf numFmtId="0" fontId="23" fillId="0" borderId="0" xfId="0" applyFont="1" applyFill="1" applyBorder="1" applyAlignment="1">
      <alignment vertical="center" wrapText="1"/>
    </xf>
    <xf numFmtId="0" fontId="23" fillId="0" borderId="17" xfId="0" applyFont="1" applyFill="1" applyBorder="1" applyAlignment="1">
      <alignment vertical="center" wrapText="1"/>
    </xf>
    <xf numFmtId="0" fontId="9" fillId="0" borderId="0" xfId="0" applyFont="1" applyFill="1" applyBorder="1" applyAlignment="1">
      <alignment vertical="top"/>
    </xf>
    <xf numFmtId="0" fontId="16" fillId="0" borderId="0" xfId="0" applyFont="1" applyFill="1" applyBorder="1" applyAlignment="1">
      <alignment vertical="center" wrapText="1"/>
    </xf>
    <xf numFmtId="168" fontId="9" fillId="0" borderId="0" xfId="0" applyNumberFormat="1" applyFont="1" applyFill="1" applyBorder="1" applyAlignment="1" applyProtection="1">
      <alignment horizontal="center" vertical="top"/>
      <protection locked="0"/>
    </xf>
    <xf numFmtId="169" fontId="9" fillId="0" borderId="0" xfId="0" applyNumberFormat="1" applyFont="1" applyFill="1" applyBorder="1" applyAlignment="1" applyProtection="1">
      <alignment horizontal="center" vertical="top"/>
      <protection locked="0"/>
    </xf>
    <xf numFmtId="171" fontId="11" fillId="0" borderId="15" xfId="0" applyNumberFormat="1" applyFont="1" applyFill="1" applyBorder="1" applyAlignment="1" applyProtection="1">
      <alignment horizontal="center" vertical="center"/>
    </xf>
    <xf numFmtId="171" fontId="11" fillId="0" borderId="19" xfId="0" applyNumberFormat="1" applyFont="1" applyFill="1" applyBorder="1" applyAlignment="1" applyProtection="1">
      <alignment horizontal="center" vertical="center"/>
    </xf>
    <xf numFmtId="171" fontId="11" fillId="2" borderId="29" xfId="0" applyNumberFormat="1" applyFont="1" applyFill="1" applyBorder="1" applyAlignment="1" applyProtection="1">
      <alignment vertical="center"/>
    </xf>
    <xf numFmtId="171" fontId="6" fillId="2" borderId="22" xfId="0" applyNumberFormat="1" applyFont="1" applyFill="1" applyBorder="1" applyAlignment="1" applyProtection="1">
      <alignment horizontal="center" vertical="center" wrapText="1"/>
    </xf>
    <xf numFmtId="171" fontId="11" fillId="0" borderId="20" xfId="0" applyNumberFormat="1" applyFont="1" applyFill="1" applyBorder="1" applyAlignment="1" applyProtection="1">
      <alignment horizontal="center"/>
    </xf>
    <xf numFmtId="171" fontId="11" fillId="2" borderId="32" xfId="0" applyNumberFormat="1" applyFont="1" applyFill="1" applyBorder="1" applyAlignment="1" applyProtection="1">
      <alignment vertical="center"/>
    </xf>
    <xf numFmtId="171" fontId="6" fillId="0" borderId="19" xfId="0" applyNumberFormat="1" applyFont="1" applyFill="1" applyBorder="1" applyAlignment="1" applyProtection="1">
      <alignment horizontal="center" vertical="center"/>
    </xf>
    <xf numFmtId="171" fontId="11" fillId="2" borderId="30" xfId="0" applyNumberFormat="1" applyFont="1" applyFill="1" applyBorder="1" applyAlignment="1" applyProtection="1">
      <alignment vertical="center"/>
    </xf>
    <xf numFmtId="171" fontId="11" fillId="0" borderId="19" xfId="0" applyNumberFormat="1" applyFont="1" applyFill="1" applyBorder="1" applyAlignment="1" applyProtection="1">
      <alignment horizontal="center"/>
    </xf>
    <xf numFmtId="171" fontId="11" fillId="0" borderId="20" xfId="0" applyNumberFormat="1" applyFont="1" applyFill="1" applyBorder="1" applyAlignment="1" applyProtection="1">
      <alignment horizontal="center" vertical="center"/>
    </xf>
    <xf numFmtId="171" fontId="11" fillId="0" borderId="6" xfId="0" applyNumberFormat="1" applyFont="1" applyFill="1" applyBorder="1" applyAlignment="1" applyProtection="1">
      <alignment horizontal="center" vertical="center"/>
    </xf>
    <xf numFmtId="171" fontId="6" fillId="0" borderId="20" xfId="0" applyNumberFormat="1" applyFont="1" applyFill="1" applyBorder="1" applyAlignment="1" applyProtection="1">
      <alignment horizontal="center" vertical="center"/>
    </xf>
    <xf numFmtId="171" fontId="11" fillId="2" borderId="33" xfId="0" applyNumberFormat="1" applyFont="1" applyFill="1" applyBorder="1" applyAlignment="1" applyProtection="1">
      <alignment horizontal="center" vertical="center"/>
    </xf>
    <xf numFmtId="171" fontId="11" fillId="2" borderId="28" xfId="0" applyNumberFormat="1" applyFont="1" applyFill="1" applyBorder="1" applyAlignment="1" applyProtection="1">
      <alignment horizontal="center" vertical="center"/>
    </xf>
    <xf numFmtId="171" fontId="11" fillId="0" borderId="16" xfId="0" applyNumberFormat="1" applyFont="1" applyFill="1" applyBorder="1" applyAlignment="1" applyProtection="1">
      <alignment horizontal="center" vertical="center"/>
    </xf>
    <xf numFmtId="171" fontId="2" fillId="0" borderId="0" xfId="0" applyNumberFormat="1" applyFont="1" applyFill="1" applyBorder="1" applyAlignment="1">
      <alignment horizontal="left" vertical="top"/>
    </xf>
    <xf numFmtId="0" fontId="9" fillId="0" borderId="0" xfId="0" applyFont="1" applyFill="1" applyBorder="1" applyAlignment="1">
      <alignment horizontal="left" vertical="top" indent="5"/>
    </xf>
    <xf numFmtId="0" fontId="24" fillId="0" borderId="0" xfId="0" applyFont="1" applyFill="1" applyBorder="1" applyAlignment="1">
      <alignment vertical="top"/>
    </xf>
    <xf numFmtId="0" fontId="11" fillId="0" borderId="0" xfId="0" applyFont="1" applyFill="1" applyBorder="1" applyAlignment="1" applyProtection="1">
      <alignment vertical="top"/>
      <protection locked="0"/>
    </xf>
    <xf numFmtId="168" fontId="9" fillId="0" borderId="21" xfId="0" applyNumberFormat="1" applyFont="1" applyFill="1" applyBorder="1" applyAlignment="1" applyProtection="1">
      <alignment horizontal="center" vertical="top"/>
      <protection locked="0"/>
    </xf>
    <xf numFmtId="169" fontId="9" fillId="0" borderId="21" xfId="0" applyNumberFormat="1" applyFont="1" applyFill="1" applyBorder="1" applyAlignment="1" applyProtection="1">
      <alignment horizontal="center" vertical="top"/>
      <protection locked="0"/>
    </xf>
    <xf numFmtId="0" fontId="6" fillId="0" borderId="37" xfId="0" applyNumberFormat="1" applyFont="1" applyFill="1" applyBorder="1" applyAlignment="1" applyProtection="1">
      <alignment horizontal="center" vertical="center" shrinkToFit="1"/>
      <protection locked="0"/>
    </xf>
    <xf numFmtId="1" fontId="6" fillId="0" borderId="38" xfId="0" applyNumberFormat="1" applyFont="1" applyFill="1" applyBorder="1" applyAlignment="1" applyProtection="1">
      <alignment horizontal="center" vertical="center" shrinkToFit="1"/>
      <protection locked="0"/>
    </xf>
    <xf numFmtId="0" fontId="8" fillId="0" borderId="38" xfId="0" applyNumberFormat="1" applyFont="1" applyFill="1" applyBorder="1" applyAlignment="1" applyProtection="1">
      <alignment horizontal="center" vertical="top"/>
      <protection locked="0"/>
    </xf>
    <xf numFmtId="165" fontId="6" fillId="0" borderId="38" xfId="0" applyNumberFormat="1"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9" fillId="0" borderId="0" xfId="0" applyFont="1" applyFill="1" applyBorder="1" applyAlignment="1" applyProtection="1">
      <alignment vertical="top"/>
      <protection locked="0"/>
    </xf>
    <xf numFmtId="0" fontId="9" fillId="0" borderId="41" xfId="0" applyFont="1" applyFill="1" applyBorder="1" applyAlignment="1" applyProtection="1">
      <alignment horizontal="center" vertical="top"/>
      <protection locked="0"/>
    </xf>
    <xf numFmtId="0" fontId="9" fillId="0" borderId="17" xfId="0" applyFont="1" applyFill="1" applyBorder="1" applyAlignment="1" applyProtection="1">
      <alignment horizontal="center" vertical="top"/>
      <protection locked="0"/>
    </xf>
    <xf numFmtId="0" fontId="9" fillId="0" borderId="0"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center" vertical="top"/>
      <protection locked="0"/>
    </xf>
    <xf numFmtId="0" fontId="24" fillId="0" borderId="39" xfId="0" applyFont="1" applyFill="1" applyBorder="1" applyAlignment="1" applyProtection="1">
      <alignment vertical="top"/>
      <protection locked="0"/>
    </xf>
    <xf numFmtId="0" fontId="9" fillId="0" borderId="40" xfId="0" applyFont="1" applyFill="1" applyBorder="1" applyAlignment="1" applyProtection="1">
      <alignment vertical="top"/>
      <protection locked="0"/>
    </xf>
    <xf numFmtId="0" fontId="9" fillId="0" borderId="42" xfId="0" applyFont="1" applyFill="1" applyBorder="1" applyAlignment="1" applyProtection="1">
      <alignment vertical="top"/>
      <protection locked="0"/>
    </xf>
    <xf numFmtId="0" fontId="6" fillId="6" borderId="18" xfId="0" applyNumberFormat="1" applyFont="1" applyFill="1" applyBorder="1" applyAlignment="1" applyProtection="1">
      <alignment vertical="center"/>
      <protection locked="0"/>
    </xf>
    <xf numFmtId="0" fontId="6" fillId="3" borderId="18" xfId="0" applyFont="1" applyFill="1" applyBorder="1" applyAlignment="1" applyProtection="1">
      <alignment horizontal="left" vertical="center" indent="2"/>
      <protection locked="0"/>
    </xf>
    <xf numFmtId="0" fontId="6" fillId="6" borderId="18" xfId="0" applyFont="1" applyFill="1" applyBorder="1" applyAlignment="1" applyProtection="1">
      <alignment horizontal="left" vertical="center"/>
      <protection locked="0"/>
    </xf>
    <xf numFmtId="0" fontId="8" fillId="6" borderId="18" xfId="0" applyFont="1" applyFill="1" applyBorder="1" applyAlignment="1" applyProtection="1">
      <alignment horizontal="center" vertical="center" wrapText="1"/>
      <protection locked="0"/>
    </xf>
    <xf numFmtId="169" fontId="26" fillId="3" borderId="2" xfId="0" applyNumberFormat="1" applyFont="1" applyFill="1" applyBorder="1" applyAlignment="1" applyProtection="1">
      <alignment horizontal="center" vertical="center" shrinkToFit="1"/>
      <protection locked="0"/>
    </xf>
    <xf numFmtId="168" fontId="26" fillId="3" borderId="31" xfId="0" applyNumberFormat="1" applyFont="1" applyFill="1" applyBorder="1" applyAlignment="1" applyProtection="1">
      <alignment horizontal="center" vertical="center" shrinkToFit="1"/>
      <protection locked="0"/>
    </xf>
    <xf numFmtId="168" fontId="30" fillId="3" borderId="7" xfId="0" applyNumberFormat="1" applyFont="1" applyFill="1" applyBorder="1" applyAlignment="1" applyProtection="1">
      <alignment horizontal="center" vertical="center" shrinkToFit="1"/>
    </xf>
    <xf numFmtId="0" fontId="8" fillId="6" borderId="4" xfId="0" applyFont="1" applyFill="1" applyBorder="1" applyAlignment="1" applyProtection="1">
      <alignment horizontal="left" vertical="center" indent="4"/>
      <protection locked="0"/>
    </xf>
    <xf numFmtId="169" fontId="26" fillId="2" borderId="2" xfId="0" applyNumberFormat="1" applyFont="1" applyFill="1" applyBorder="1" applyAlignment="1" applyProtection="1">
      <alignment horizontal="center" vertical="center" shrinkToFit="1"/>
    </xf>
    <xf numFmtId="168" fontId="26" fillId="2" borderId="31" xfId="0" applyNumberFormat="1" applyFont="1" applyFill="1" applyBorder="1" applyAlignment="1" applyProtection="1">
      <alignment horizontal="center" vertical="center" shrinkToFit="1"/>
    </xf>
    <xf numFmtId="168" fontId="30" fillId="2" borderId="7" xfId="0" applyNumberFormat="1" applyFont="1" applyFill="1" applyBorder="1" applyAlignment="1" applyProtection="1">
      <alignment horizontal="center" vertical="center" shrinkToFit="1"/>
    </xf>
    <xf numFmtId="0" fontId="6" fillId="2" borderId="39" xfId="0" applyFont="1" applyFill="1" applyBorder="1" applyAlignment="1" applyProtection="1">
      <alignment horizontal="center" vertical="center"/>
    </xf>
    <xf numFmtId="0" fontId="24" fillId="0" borderId="34" xfId="0" applyFont="1" applyFill="1" applyBorder="1" applyAlignment="1">
      <alignment horizontal="center" vertical="top"/>
    </xf>
    <xf numFmtId="0" fontId="24" fillId="0" borderId="0" xfId="0" applyFont="1" applyFill="1" applyBorder="1" applyAlignment="1">
      <alignment horizontal="center" vertical="top"/>
    </xf>
    <xf numFmtId="0" fontId="25" fillId="0" borderId="37" xfId="0" applyFont="1" applyFill="1" applyBorder="1" applyAlignment="1" applyProtection="1">
      <alignment horizontal="center" wrapText="1"/>
    </xf>
    <xf numFmtId="0" fontId="25" fillId="0" borderId="21" xfId="0" applyFont="1" applyFill="1" applyBorder="1" applyAlignment="1" applyProtection="1">
      <alignment horizontal="center" wrapText="1"/>
    </xf>
    <xf numFmtId="0" fontId="25" fillId="0" borderId="39" xfId="0" applyFont="1" applyFill="1" applyBorder="1" applyAlignment="1" applyProtection="1">
      <alignment horizontal="center" wrapText="1"/>
    </xf>
    <xf numFmtId="0" fontId="25" fillId="0" borderId="40" xfId="0" applyFont="1" applyFill="1" applyBorder="1" applyAlignment="1" applyProtection="1">
      <alignment horizontal="center" wrapText="1"/>
    </xf>
    <xf numFmtId="0" fontId="17" fillId="6" borderId="37" xfId="0" applyNumberFormat="1" applyFont="1" applyFill="1" applyBorder="1" applyAlignment="1" applyProtection="1">
      <alignment horizontal="center" vertical="center" wrapText="1"/>
    </xf>
    <xf numFmtId="0" fontId="17" fillId="6" borderId="21" xfId="0" applyNumberFormat="1" applyFont="1" applyFill="1" applyBorder="1" applyAlignment="1" applyProtection="1">
      <alignment horizontal="center" vertical="center" wrapText="1"/>
    </xf>
    <xf numFmtId="0" fontId="17" fillId="6" borderId="38" xfId="0" applyNumberFormat="1" applyFont="1" applyFill="1" applyBorder="1" applyAlignment="1" applyProtection="1">
      <alignment horizontal="center" vertical="center" wrapText="1"/>
    </xf>
    <xf numFmtId="0" fontId="17" fillId="6" borderId="0" xfId="0" applyNumberFormat="1" applyFont="1" applyFill="1" applyBorder="1" applyAlignment="1" applyProtection="1">
      <alignment horizontal="center" vertical="center" wrapText="1"/>
    </xf>
    <xf numFmtId="0" fontId="17" fillId="6" borderId="39" xfId="0" applyNumberFormat="1" applyFont="1" applyFill="1" applyBorder="1" applyAlignment="1" applyProtection="1">
      <alignment horizontal="center" vertical="center" wrapText="1"/>
    </xf>
    <xf numFmtId="0" fontId="17" fillId="6" borderId="40" xfId="0" applyNumberFormat="1" applyFont="1" applyFill="1" applyBorder="1" applyAlignment="1" applyProtection="1">
      <alignment horizontal="center" vertical="center" wrapText="1"/>
    </xf>
    <xf numFmtId="0" fontId="27" fillId="0" borderId="2" xfId="0" applyFont="1" applyFill="1" applyBorder="1" applyAlignment="1" applyProtection="1">
      <alignment horizontal="left" vertical="center"/>
    </xf>
    <xf numFmtId="0" fontId="27" fillId="0" borderId="3"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0" fontId="29" fillId="0" borderId="7" xfId="0" applyFont="1" applyFill="1" applyBorder="1" applyAlignment="1" applyProtection="1">
      <alignment horizontal="left" vertical="top" wrapText="1"/>
    </xf>
    <xf numFmtId="0" fontId="29" fillId="0" borderId="8" xfId="0" applyFont="1" applyFill="1" applyBorder="1" applyAlignment="1" applyProtection="1">
      <alignment horizontal="left" vertical="top" wrapText="1"/>
    </xf>
    <xf numFmtId="0" fontId="29" fillId="3" borderId="43" xfId="0" applyFont="1" applyFill="1" applyBorder="1" applyAlignment="1" applyProtection="1">
      <alignment horizontal="center" vertical="center"/>
    </xf>
    <xf numFmtId="0" fontId="29" fillId="3" borderId="44" xfId="0" applyFont="1" applyFill="1" applyBorder="1" applyAlignment="1" applyProtection="1">
      <alignment horizontal="center" vertical="center"/>
    </xf>
    <xf numFmtId="168" fontId="29" fillId="3" borderId="43" xfId="0" applyNumberFormat="1" applyFont="1" applyFill="1" applyBorder="1" applyAlignment="1" applyProtection="1">
      <alignment horizontal="center" vertical="center" wrapText="1"/>
    </xf>
    <xf numFmtId="168" fontId="29" fillId="3" borderId="44" xfId="0" applyNumberFormat="1" applyFont="1" applyFill="1" applyBorder="1" applyAlignment="1" applyProtection="1">
      <alignment horizontal="center" vertical="center" wrapText="1"/>
    </xf>
    <xf numFmtId="0" fontId="15" fillId="0" borderId="21"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37" fillId="0" borderId="34" xfId="0" applyFont="1" applyFill="1" applyBorder="1" applyAlignment="1">
      <alignment horizontal="center" vertical="center" wrapText="1"/>
    </xf>
    <xf numFmtId="0" fontId="37" fillId="0" borderId="0" xfId="0" applyFont="1" applyFill="1" applyBorder="1" applyAlignment="1">
      <alignment horizontal="center" vertical="center" wrapText="1"/>
    </xf>
    <xf numFmtId="168" fontId="24" fillId="0" borderId="34" xfId="0" applyNumberFormat="1" applyFont="1" applyFill="1" applyBorder="1" applyAlignment="1" applyProtection="1">
      <alignment horizontal="center" vertical="center" shrinkToFit="1"/>
    </xf>
    <xf numFmtId="168" fontId="11" fillId="0" borderId="0" xfId="0" applyNumberFormat="1" applyFont="1" applyFill="1" applyBorder="1" applyAlignment="1" applyProtection="1">
      <alignment horizontal="center" vertical="center" shrinkToFit="1"/>
    </xf>
    <xf numFmtId="168" fontId="11" fillId="0" borderId="34" xfId="0" applyNumberFormat="1" applyFont="1" applyFill="1" applyBorder="1" applyAlignment="1" applyProtection="1">
      <alignment horizontal="center" vertical="center" shrinkToFit="1"/>
    </xf>
    <xf numFmtId="0" fontId="36"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7" fillId="0" borderId="23"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29" fillId="0" borderId="8" xfId="0" applyFont="1" applyFill="1" applyBorder="1" applyAlignment="1" applyProtection="1">
      <alignment horizontal="left" vertical="top"/>
    </xf>
    <xf numFmtId="0" fontId="29" fillId="0" borderId="25" xfId="0" applyFont="1" applyFill="1" applyBorder="1" applyAlignment="1" applyProtection="1">
      <alignment horizontal="left" vertical="top"/>
    </xf>
    <xf numFmtId="168" fontId="29" fillId="2" borderId="37" xfId="0" applyNumberFormat="1" applyFont="1" applyFill="1" applyBorder="1" applyAlignment="1">
      <alignment horizontal="center" vertical="center" wrapText="1"/>
    </xf>
    <xf numFmtId="168" fontId="29" fillId="2" borderId="38" xfId="0" applyNumberFormat="1" applyFont="1" applyFill="1" applyBorder="1" applyAlignment="1">
      <alignment horizontal="center" vertical="center" wrapText="1"/>
    </xf>
    <xf numFmtId="0" fontId="29" fillId="2" borderId="43" xfId="0" applyFont="1" applyFill="1" applyBorder="1" applyAlignment="1">
      <alignment horizontal="center" vertical="top"/>
    </xf>
    <xf numFmtId="0" fontId="29" fillId="2" borderId="21" xfId="0" applyFont="1" applyFill="1" applyBorder="1" applyAlignment="1">
      <alignment horizontal="center" vertical="top"/>
    </xf>
    <xf numFmtId="0" fontId="29" fillId="2" borderId="41" xfId="0" applyFont="1" applyFill="1" applyBorder="1" applyAlignment="1">
      <alignment horizontal="center" vertical="top"/>
    </xf>
    <xf numFmtId="0" fontId="29" fillId="2" borderId="34" xfId="0" applyFont="1" applyFill="1" applyBorder="1" applyAlignment="1">
      <alignment horizontal="center" vertical="top"/>
    </xf>
    <xf numFmtId="0" fontId="29" fillId="2" borderId="0" xfId="0" applyFont="1" applyFill="1" applyBorder="1" applyAlignment="1">
      <alignment horizontal="center" vertical="top"/>
    </xf>
    <xf numFmtId="0" fontId="29" fillId="2" borderId="17" xfId="0" applyFont="1" applyFill="1" applyBorder="1" applyAlignment="1">
      <alignment horizontal="center" vertical="top"/>
    </xf>
    <xf numFmtId="0" fontId="50" fillId="0" borderId="0" xfId="0" applyFont="1" applyFill="1" applyBorder="1" applyAlignment="1">
      <alignment horizontal="left" vertical="top"/>
    </xf>
    <xf numFmtId="0" fontId="51" fillId="0" borderId="14" xfId="0" applyFont="1" applyBorder="1" applyAlignment="1">
      <alignment horizontal="center" vertical="center"/>
    </xf>
    <xf numFmtId="0" fontId="52" fillId="0" borderId="0" xfId="0" applyFont="1" applyFill="1" applyBorder="1" applyAlignment="1">
      <alignment wrapText="1"/>
    </xf>
    <xf numFmtId="0" fontId="52" fillId="0" borderId="0" xfId="0" applyFont="1" applyFill="1" applyBorder="1" applyAlignment="1"/>
    <xf numFmtId="0" fontId="47" fillId="0" borderId="0" xfId="0" applyFont="1" applyFill="1" applyBorder="1" applyAlignment="1">
      <alignment horizontal="left"/>
    </xf>
    <xf numFmtId="0" fontId="46" fillId="0" borderId="0" xfId="0" applyFont="1" applyFill="1" applyBorder="1" applyAlignment="1">
      <alignment horizontal="left"/>
    </xf>
    <xf numFmtId="0" fontId="46" fillId="0" borderId="10" xfId="0" applyFont="1" applyBorder="1" applyAlignment="1">
      <alignment horizontal="center" vertical="center" wrapText="1"/>
    </xf>
    <xf numFmtId="0" fontId="47" fillId="0" borderId="10" xfId="0" applyFont="1" applyBorder="1" applyAlignment="1">
      <alignment horizontal="center" vertical="center"/>
    </xf>
    <xf numFmtId="0" fontId="52" fillId="0" borderId="0" xfId="0" applyFont="1" applyFill="1" applyBorder="1" applyAlignment="1">
      <alignment horizontal="right" vertical="center"/>
    </xf>
    <xf numFmtId="0" fontId="47" fillId="0" borderId="0" xfId="0" applyFont="1" applyFill="1" applyBorder="1" applyAlignment="1">
      <alignment horizontal="right" vertical="top"/>
    </xf>
    <xf numFmtId="0" fontId="10" fillId="0" borderId="0" xfId="0" applyFont="1" applyFill="1" applyBorder="1" applyAlignment="1">
      <alignment horizontal="right" vertical="top"/>
    </xf>
    <xf numFmtId="0" fontId="46" fillId="4" borderId="9" xfId="0" applyFont="1" applyFill="1" applyBorder="1" applyAlignment="1">
      <alignment horizontal="left" vertical="center"/>
    </xf>
    <xf numFmtId="0" fontId="46" fillId="4" borderId="10" xfId="0" applyFont="1" applyFill="1" applyBorder="1" applyAlignment="1">
      <alignment horizontal="left" vertical="center"/>
    </xf>
    <xf numFmtId="0" fontId="46" fillId="4" borderId="11" xfId="0" applyFont="1" applyFill="1" applyBorder="1" applyAlignment="1">
      <alignment horizontal="left" vertical="center"/>
    </xf>
    <xf numFmtId="0" fontId="46" fillId="4" borderId="12" xfId="0" applyFont="1" applyFill="1" applyBorder="1" applyAlignment="1">
      <alignment horizontal="left" vertical="center"/>
    </xf>
    <xf numFmtId="0" fontId="46" fillId="4" borderId="0" xfId="0" applyFont="1" applyFill="1" applyBorder="1" applyAlignment="1">
      <alignment horizontal="left" vertical="center"/>
    </xf>
    <xf numFmtId="0" fontId="46" fillId="4" borderId="13" xfId="0" applyFont="1" applyFill="1" applyBorder="1" applyAlignment="1">
      <alignment horizontal="left" vertical="center"/>
    </xf>
    <xf numFmtId="0" fontId="46" fillId="4" borderId="12" xfId="0" applyFont="1" applyFill="1" applyBorder="1" applyAlignment="1">
      <alignment horizontal="left" vertical="center" wrapText="1"/>
    </xf>
    <xf numFmtId="0" fontId="46" fillId="4" borderId="0" xfId="0" applyFont="1" applyFill="1" applyBorder="1" applyAlignment="1">
      <alignment horizontal="left" vertical="center" wrapText="1"/>
    </xf>
    <xf numFmtId="0" fontId="46" fillId="4" borderId="13" xfId="0" applyFont="1" applyFill="1" applyBorder="1" applyAlignment="1">
      <alignment horizontal="left" vertical="center" wrapText="1"/>
    </xf>
    <xf numFmtId="0" fontId="47" fillId="4" borderId="12" xfId="0" applyFont="1" applyFill="1" applyBorder="1" applyAlignment="1">
      <alignment horizontal="center" vertical="center"/>
    </xf>
    <xf numFmtId="0" fontId="47" fillId="4" borderId="0" xfId="0" applyFont="1" applyFill="1" applyBorder="1" applyAlignment="1">
      <alignment horizontal="center" vertical="center"/>
    </xf>
    <xf numFmtId="0" fontId="47" fillId="4" borderId="13" xfId="0" applyFont="1" applyFill="1" applyBorder="1" applyAlignment="1">
      <alignment horizontal="center" vertical="center"/>
    </xf>
    <xf numFmtId="0" fontId="47" fillId="4" borderId="45" xfId="0" applyFont="1" applyFill="1" applyBorder="1" applyAlignment="1">
      <alignment horizontal="center" vertical="center"/>
    </xf>
    <xf numFmtId="0" fontId="47" fillId="4" borderId="14" xfId="0" applyFont="1" applyFill="1" applyBorder="1" applyAlignment="1">
      <alignment horizontal="center" vertical="center"/>
    </xf>
    <xf numFmtId="0" fontId="47" fillId="4" borderId="46" xfId="0" applyFont="1" applyFill="1" applyBorder="1" applyAlignment="1">
      <alignment horizontal="center" vertical="center"/>
    </xf>
  </cellXfs>
  <cellStyles count="1">
    <cellStyle name="Normal" xfId="0" builtinId="0"/>
  </cellStyles>
  <dxfs count="13">
    <dxf>
      <font>
        <b val="0"/>
        <i val="0"/>
        <strike val="0"/>
        <condense val="0"/>
        <extend val="0"/>
        <outline val="0"/>
        <shadow val="0"/>
        <u val="none"/>
        <vertAlign val="baseline"/>
        <sz val="12"/>
        <color auto="1"/>
        <name val="Times New Roman"/>
        <scheme val="none"/>
      </font>
      <numFmt numFmtId="168" formatCode="&quot;$&quot;#,##0.00"/>
      <fill>
        <patternFill patternType="solid">
          <fgColor indexed="64"/>
          <bgColor rgb="FFFFFF00"/>
        </patternFill>
      </fill>
      <alignment horizontal="center" vertical="center" textRotation="0" wrapText="0" indent="0" justifyLastLine="0" shrinkToFit="1" readingOrder="0"/>
      <border diagonalUp="0" diagonalDown="0">
        <left style="thick">
          <color rgb="FF000000"/>
        </left>
        <right style="thick">
          <color rgb="FF000000"/>
        </right>
        <top style="thin">
          <color rgb="FF000000"/>
        </top>
        <bottom style="thick">
          <color rgb="FF000000"/>
        </bottom>
        <vertical/>
        <horizontal/>
      </border>
      <protection locked="1" hidden="0"/>
    </dxf>
    <dxf>
      <protection locked="1" hidden="0"/>
    </dxf>
    <dxf>
      <font>
        <b val="0"/>
        <i val="0"/>
        <strike val="0"/>
        <condense val="0"/>
        <extend val="0"/>
        <outline val="0"/>
        <shadow val="0"/>
        <u val="none"/>
        <vertAlign val="baseline"/>
        <sz val="12"/>
        <color auto="1"/>
        <name val="Times New Roman"/>
        <scheme val="none"/>
      </font>
      <numFmt numFmtId="170" formatCode="&quot;$&quot;#.00"/>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top style="thin">
          <color rgb="FF000000"/>
        </top>
        <bottom style="thick">
          <color rgb="FF000000"/>
        </bottom>
        <vertical/>
        <horizontal/>
      </border>
      <protection locked="1" hidden="0"/>
    </dxf>
    <dxf>
      <font>
        <b val="0"/>
        <i val="0"/>
        <strike val="0"/>
        <condense val="0"/>
        <extend val="0"/>
        <outline val="0"/>
        <shadow val="0"/>
        <u val="none"/>
        <vertAlign val="baseline"/>
        <sz val="12"/>
        <color auto="1"/>
        <name val="Times New Roman"/>
        <scheme val="none"/>
      </font>
      <numFmt numFmtId="168"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protection locked="1" hidden="0"/>
    </dxf>
    <dxf>
      <font>
        <b val="0"/>
        <i val="0"/>
        <strike val="0"/>
        <condense val="0"/>
        <extend val="0"/>
        <outline val="0"/>
        <shadow val="0"/>
        <u val="none"/>
        <vertAlign val="baseline"/>
        <sz val="12"/>
        <color auto="1"/>
        <name val="Times New Roman"/>
        <scheme val="none"/>
      </font>
      <numFmt numFmtId="168" formatCode="&quot;$&quot;#,##0.00"/>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top style="thin">
          <color rgb="FF000000"/>
        </top>
        <bottom style="thick">
          <color rgb="FF000000"/>
        </bottom>
        <vertical/>
        <horizontal/>
      </border>
      <protection locked="1" hidden="0"/>
    </dxf>
    <dxf>
      <font>
        <b/>
        <i val="0"/>
        <strike val="0"/>
        <condense val="0"/>
        <extend val="0"/>
        <outline val="0"/>
        <shadow val="0"/>
        <u val="none"/>
        <vertAlign val="baseline"/>
        <sz val="12"/>
        <color auto="1"/>
        <name val="Times New Roman"/>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top style="thin">
          <color rgb="FF000000"/>
        </top>
        <bottom style="thick">
          <color rgb="FF000000"/>
        </bottom>
        <vertical/>
        <horizontal/>
      </border>
      <protection locked="1" hidden="0"/>
    </dxf>
    <dxf>
      <font>
        <b val="0"/>
        <i val="0"/>
        <strike val="0"/>
        <condense val="0"/>
        <extend val="0"/>
        <outline val="0"/>
        <shadow val="0"/>
        <u val="none"/>
        <vertAlign val="baseline"/>
        <sz val="12"/>
        <color auto="1"/>
        <name val="Times New Roman"/>
        <scheme val="none"/>
      </font>
      <numFmt numFmtId="171" formatCode="mm/dd/yy;@"/>
      <fill>
        <patternFill patternType="none">
          <fgColor indexed="64"/>
          <bgColor indexed="65"/>
        </patternFill>
      </fill>
      <alignment horizontal="general" vertical="center" textRotation="0" wrapText="0" indent="0" justifyLastLine="0" shrinkToFit="0" readingOrder="0"/>
      <border diagonalUp="0" diagonalDown="0">
        <left/>
        <right/>
        <top style="thin">
          <color rgb="FF000000"/>
        </top>
        <bottom style="thick">
          <color rgb="FF000000"/>
        </bottom>
        <vertical/>
        <horizontal/>
      </border>
      <protection locked="1"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rgb="FF000000"/>
        </top>
        <bottom style="thick">
          <color rgb="FF000000"/>
        </bottom>
        <vertical/>
        <horizontal/>
      </border>
      <protection locked="1" hidden="0"/>
    </dxf>
    <dxf>
      <border outline="0">
        <left style="thick">
          <color rgb="FF000000"/>
        </left>
        <top style="thick">
          <color rgb="FF000000"/>
        </top>
        <bottom style="thick">
          <color rgb="FF000000"/>
        </bottom>
      </border>
    </dxf>
    <dxf>
      <border outline="0">
        <bottom style="thick">
          <color rgb="FF000000"/>
        </bottom>
      </border>
    </dxf>
    <dxf>
      <alignment horizontal="center" textRotation="0" indent="0" justifyLastLine="0" shrinkToFit="0" readingOrder="0"/>
    </dxf>
    <dxf>
      <font>
        <color rgb="FF9C0006"/>
      </font>
      <fill>
        <patternFill>
          <bgColor rgb="FFFFC7CE"/>
        </patternFill>
      </fill>
    </dxf>
    <dxf>
      <font>
        <strike val="0"/>
        <color theme="1"/>
      </font>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7:K274" totalsRowShown="0" headerRowDxfId="10" headerRowBorderDxfId="9" tableBorderDxfId="8">
  <autoFilter ref="D7:K274" xr:uid="{00000000-0009-0000-0100-000002000000}"/>
  <tableColumns count="8">
    <tableColumn id="1" xr3:uid="{00000000-0010-0000-0000-000001000000}" name="DISTRICT TAX AREAS" dataDxfId="7"/>
    <tableColumn id="2" xr3:uid="{00000000-0010-0000-0000-000002000000}" name="EFFECTIVE " dataDxfId="6"/>
    <tableColumn id="3" xr3:uid="{00000000-0010-0000-0000-000003000000}" name="CITY CODE" dataDxfId="5"/>
    <tableColumn id="4" xr3:uid="{00000000-0010-0000-0000-000004000000}" name="TAXABLE AMOUNT" dataDxfId="4"/>
    <tableColumn id="5" xr3:uid="{00000000-0010-0000-0000-000005000000}" name="_x000a_ADJUSTMENTS" dataDxfId="3">
      <calculatedColumnFormula>IFERROR(VLOOKUP(Table2[[#This Row],[CITY CODE]],'Sales &amp; Purchases Data '!$F:$H, 2, FALSE), "0")</calculatedColumnFormula>
    </tableColumn>
    <tableColumn id="6" xr3:uid="{00000000-0010-0000-0000-000006000000}" name="NET TAXABLE AMOUNT" dataDxfId="2"/>
    <tableColumn id="7" xr3:uid="{00000000-0010-0000-0000-000007000000}" name="RATE" dataDxfId="1"/>
    <tableColumn id="8" xr3:uid="{00000000-0010-0000-0000-000008000000}" name=" DISTRICT TAX DU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1522"/>
  <sheetViews>
    <sheetView tabSelected="1" topLeftCell="F1" zoomScale="80" zoomScaleNormal="80" workbookViewId="0">
      <selection activeCell="K7" sqref="K7:K8"/>
    </sheetView>
  </sheetViews>
  <sheetFormatPr defaultColWidth="9.296875" defaultRowHeight="15.5" x14ac:dyDescent="0.3"/>
  <cols>
    <col min="1" max="5" width="9.296875" style="95" hidden="1" customWidth="1"/>
    <col min="6" max="6" width="28.796875" style="141" customWidth="1"/>
    <col min="7" max="7" width="42.69921875" style="142" customWidth="1"/>
    <col min="8" max="8" width="39" style="142" customWidth="1"/>
    <col min="9" max="9" width="39" style="137" customWidth="1"/>
    <col min="10" max="10" width="71" style="137" customWidth="1"/>
    <col min="11" max="11" width="28.796875" style="142" customWidth="1"/>
    <col min="12" max="12" width="9.296875" style="128" customWidth="1"/>
    <col min="13" max="31" width="9.296875" style="128"/>
    <col min="32" max="32" width="9.296875" style="95" hidden="1" customWidth="1"/>
    <col min="33" max="16384" width="9.296875" style="95"/>
  </cols>
  <sheetData>
    <row r="1" spans="1:32" ht="16.5" customHeight="1" thickTop="1" x14ac:dyDescent="0.3">
      <c r="A1" s="105"/>
      <c r="B1" s="105"/>
      <c r="C1" s="105"/>
      <c r="D1" s="105"/>
      <c r="E1" s="106"/>
      <c r="F1" s="164" t="s">
        <v>344</v>
      </c>
      <c r="G1" s="165"/>
      <c r="H1" s="165"/>
      <c r="I1" s="165"/>
      <c r="J1" s="165"/>
      <c r="K1" s="165"/>
      <c r="L1" s="158" t="s">
        <v>113</v>
      </c>
      <c r="M1" s="159"/>
      <c r="N1" s="159"/>
      <c r="O1" s="159"/>
      <c r="P1" s="159"/>
      <c r="Q1" s="159"/>
      <c r="R1" s="159"/>
      <c r="S1" s="159"/>
      <c r="T1" s="159"/>
      <c r="U1" s="159"/>
      <c r="V1" s="159"/>
      <c r="W1" s="159"/>
      <c r="X1" s="159"/>
      <c r="Y1" s="159"/>
      <c r="Z1" s="159"/>
      <c r="AA1" s="159"/>
      <c r="AB1" s="159"/>
      <c r="AC1" s="159"/>
      <c r="AD1" s="159"/>
      <c r="AE1" s="159"/>
      <c r="AF1" s="96" t="s">
        <v>108</v>
      </c>
    </row>
    <row r="2" spans="1:32" ht="15.75" customHeight="1" x14ac:dyDescent="0.3">
      <c r="A2" s="105"/>
      <c r="B2" s="105"/>
      <c r="C2" s="105"/>
      <c r="D2" s="105"/>
      <c r="E2" s="106"/>
      <c r="F2" s="166"/>
      <c r="G2" s="167"/>
      <c r="H2" s="167"/>
      <c r="I2" s="167"/>
      <c r="J2" s="167"/>
      <c r="K2" s="167"/>
      <c r="L2" s="158"/>
      <c r="M2" s="159"/>
      <c r="N2" s="159"/>
      <c r="O2" s="159"/>
      <c r="P2" s="159"/>
      <c r="Q2" s="159"/>
      <c r="R2" s="159"/>
      <c r="S2" s="159"/>
      <c r="T2" s="159"/>
      <c r="U2" s="159"/>
      <c r="V2" s="159"/>
      <c r="W2" s="159"/>
      <c r="X2" s="159"/>
      <c r="Y2" s="159"/>
      <c r="Z2" s="159"/>
      <c r="AA2" s="159"/>
      <c r="AB2" s="159"/>
      <c r="AC2" s="159"/>
      <c r="AD2" s="159"/>
      <c r="AE2" s="159"/>
    </row>
    <row r="3" spans="1:32" ht="108" customHeight="1" thickBot="1" x14ac:dyDescent="0.35">
      <c r="A3" s="105"/>
      <c r="B3" s="105"/>
      <c r="C3" s="105"/>
      <c r="D3" s="105"/>
      <c r="E3" s="106"/>
      <c r="F3" s="168"/>
      <c r="G3" s="169"/>
      <c r="H3" s="169"/>
      <c r="I3" s="169"/>
      <c r="J3" s="169"/>
      <c r="K3" s="169"/>
      <c r="L3" s="158"/>
      <c r="M3" s="159"/>
      <c r="N3" s="159"/>
      <c r="O3" s="159"/>
      <c r="P3" s="159"/>
      <c r="Q3" s="159"/>
      <c r="R3" s="159"/>
      <c r="S3" s="159"/>
      <c r="T3" s="159"/>
      <c r="U3" s="159"/>
      <c r="V3" s="159"/>
      <c r="W3" s="159"/>
      <c r="X3" s="159"/>
      <c r="Y3" s="159"/>
      <c r="Z3" s="159"/>
      <c r="AA3" s="159"/>
      <c r="AB3" s="159"/>
      <c r="AC3" s="159"/>
      <c r="AD3" s="159"/>
      <c r="AE3" s="159"/>
    </row>
    <row r="4" spans="1:32" ht="25.15" customHeight="1" thickTop="1" x14ac:dyDescent="0.3">
      <c r="A4" s="105"/>
      <c r="B4" s="105"/>
      <c r="C4" s="105"/>
      <c r="D4" s="105"/>
      <c r="E4" s="106"/>
      <c r="F4" s="170" t="s">
        <v>128</v>
      </c>
      <c r="G4" s="171"/>
      <c r="H4" s="171"/>
      <c r="I4" s="171"/>
      <c r="J4" s="171"/>
      <c r="K4" s="150">
        <v>0</v>
      </c>
      <c r="L4" s="158"/>
      <c r="M4" s="159"/>
      <c r="N4" s="159"/>
      <c r="O4" s="159"/>
      <c r="P4" s="159"/>
      <c r="Q4" s="159"/>
      <c r="R4" s="159"/>
      <c r="S4" s="159"/>
      <c r="T4" s="159"/>
      <c r="U4" s="159"/>
      <c r="V4" s="159"/>
      <c r="W4" s="159"/>
      <c r="X4" s="159"/>
      <c r="Y4" s="159"/>
      <c r="Z4" s="159"/>
      <c r="AA4" s="159"/>
      <c r="AB4" s="159"/>
      <c r="AC4" s="159"/>
      <c r="AD4" s="159"/>
      <c r="AE4" s="159"/>
    </row>
    <row r="5" spans="1:32" ht="25.15" customHeight="1" x14ac:dyDescent="0.3">
      <c r="A5" s="105"/>
      <c r="B5" s="105"/>
      <c r="C5" s="105"/>
      <c r="D5" s="105"/>
      <c r="E5" s="106"/>
      <c r="F5" s="172" t="s">
        <v>119</v>
      </c>
      <c r="G5" s="173"/>
      <c r="H5" s="173"/>
      <c r="I5" s="173"/>
      <c r="J5" s="173"/>
      <c r="K5" s="151">
        <v>0</v>
      </c>
      <c r="L5" s="158"/>
      <c r="M5" s="159"/>
      <c r="N5" s="159"/>
      <c r="O5" s="159"/>
      <c r="P5" s="159"/>
      <c r="Q5" s="159"/>
      <c r="R5" s="159"/>
      <c r="S5" s="159"/>
      <c r="T5" s="159"/>
      <c r="U5" s="159"/>
      <c r="V5" s="159"/>
      <c r="W5" s="159"/>
      <c r="X5" s="159"/>
      <c r="Y5" s="159"/>
      <c r="Z5" s="159"/>
      <c r="AA5" s="159"/>
      <c r="AB5" s="159"/>
      <c r="AC5" s="159"/>
      <c r="AD5" s="159"/>
      <c r="AE5" s="159"/>
    </row>
    <row r="6" spans="1:32" ht="25.15" customHeight="1" thickBot="1" x14ac:dyDescent="0.35">
      <c r="A6" s="105"/>
      <c r="B6" s="105"/>
      <c r="C6" s="105"/>
      <c r="D6" s="105"/>
      <c r="E6" s="106"/>
      <c r="F6" s="174" t="s">
        <v>120</v>
      </c>
      <c r="G6" s="175"/>
      <c r="H6" s="175"/>
      <c r="I6" s="175"/>
      <c r="J6" s="175"/>
      <c r="K6" s="152">
        <f>K4-K5</f>
        <v>0</v>
      </c>
      <c r="L6" s="158"/>
      <c r="M6" s="159"/>
      <c r="N6" s="159"/>
      <c r="O6" s="159"/>
      <c r="P6" s="159"/>
      <c r="Q6" s="159"/>
      <c r="R6" s="159"/>
      <c r="S6" s="159"/>
      <c r="T6" s="159"/>
      <c r="U6" s="159"/>
      <c r="V6" s="159"/>
      <c r="W6" s="159"/>
      <c r="X6" s="159"/>
      <c r="Y6" s="159"/>
      <c r="Z6" s="159"/>
      <c r="AA6" s="159"/>
      <c r="AB6" s="159"/>
      <c r="AC6" s="159"/>
      <c r="AD6" s="159"/>
      <c r="AE6" s="159"/>
    </row>
    <row r="7" spans="1:32" ht="20.25" customHeight="1" thickTop="1" x14ac:dyDescent="0.3">
      <c r="A7" s="107"/>
      <c r="B7" s="107"/>
      <c r="C7" s="107"/>
      <c r="D7" s="107"/>
      <c r="E7" s="107"/>
      <c r="F7" s="160" t="s">
        <v>113</v>
      </c>
      <c r="G7" s="161"/>
      <c r="H7" s="161"/>
      <c r="I7" s="161"/>
      <c r="J7" s="176" t="s">
        <v>110</v>
      </c>
      <c r="K7" s="178">
        <f>K6-(SUM(G10:G258))</f>
        <v>0</v>
      </c>
      <c r="L7" s="158"/>
      <c r="M7" s="159"/>
      <c r="N7" s="159"/>
      <c r="O7" s="159"/>
      <c r="P7" s="159"/>
      <c r="Q7" s="159"/>
      <c r="R7" s="159"/>
      <c r="S7" s="159"/>
      <c r="T7" s="159"/>
      <c r="U7" s="159"/>
      <c r="V7" s="159"/>
      <c r="W7" s="159"/>
      <c r="X7" s="159"/>
      <c r="Y7" s="159"/>
      <c r="Z7" s="159"/>
      <c r="AA7" s="159"/>
      <c r="AB7" s="159"/>
      <c r="AC7" s="159"/>
      <c r="AD7" s="159"/>
      <c r="AE7" s="159"/>
    </row>
    <row r="8" spans="1:32" ht="4.9000000000000004" customHeight="1" thickBot="1" x14ac:dyDescent="0.35">
      <c r="A8" s="107"/>
      <c r="B8" s="107"/>
      <c r="C8" s="107"/>
      <c r="D8" s="107"/>
      <c r="E8" s="107"/>
      <c r="F8" s="162"/>
      <c r="G8" s="163"/>
      <c r="H8" s="163"/>
      <c r="I8" s="163"/>
      <c r="J8" s="177"/>
      <c r="K8" s="179"/>
      <c r="L8" s="158"/>
      <c r="M8" s="159"/>
      <c r="N8" s="159"/>
      <c r="O8" s="159"/>
      <c r="P8" s="159"/>
      <c r="Q8" s="159"/>
      <c r="R8" s="159"/>
      <c r="S8" s="159"/>
      <c r="T8" s="159"/>
      <c r="U8" s="159"/>
      <c r="V8" s="159"/>
      <c r="W8" s="159"/>
      <c r="X8" s="159"/>
      <c r="Y8" s="159"/>
      <c r="Z8" s="159"/>
      <c r="AA8" s="159"/>
      <c r="AB8" s="159"/>
      <c r="AC8" s="159"/>
      <c r="AD8" s="159"/>
      <c r="AE8" s="159"/>
    </row>
    <row r="9" spans="1:32" ht="45.75" customHeight="1" thickTop="1" thickBot="1" x14ac:dyDescent="0.35">
      <c r="A9" s="107"/>
      <c r="B9" s="107"/>
      <c r="C9" s="107"/>
      <c r="D9" s="107"/>
      <c r="E9" s="107"/>
      <c r="F9" s="146" t="s">
        <v>117</v>
      </c>
      <c r="G9" s="147" t="s">
        <v>112</v>
      </c>
      <c r="H9" s="148" t="s">
        <v>118</v>
      </c>
      <c r="I9" s="149" t="s">
        <v>122</v>
      </c>
      <c r="J9" s="149" t="s">
        <v>123</v>
      </c>
      <c r="K9" s="153" t="s">
        <v>124</v>
      </c>
      <c r="L9" s="158"/>
      <c r="M9" s="159"/>
      <c r="N9" s="159"/>
      <c r="O9" s="159"/>
      <c r="P9" s="159"/>
      <c r="Q9" s="159"/>
      <c r="R9" s="159"/>
      <c r="S9" s="159"/>
      <c r="T9" s="159"/>
      <c r="U9" s="159"/>
      <c r="V9" s="159"/>
      <c r="W9" s="159"/>
      <c r="X9" s="159"/>
      <c r="Y9" s="159"/>
      <c r="Z9" s="159"/>
      <c r="AA9" s="159"/>
      <c r="AB9" s="159"/>
      <c r="AC9" s="159"/>
      <c r="AD9" s="159"/>
      <c r="AE9" s="159"/>
    </row>
    <row r="10" spans="1:32" ht="16" thickTop="1" x14ac:dyDescent="0.3">
      <c r="A10" s="107"/>
      <c r="B10" s="107"/>
      <c r="C10" s="107"/>
      <c r="D10" s="107"/>
      <c r="E10" s="107"/>
      <c r="F10" s="132">
        <v>378</v>
      </c>
      <c r="G10" s="130"/>
      <c r="H10" s="131"/>
      <c r="I10" s="136" t="str">
        <f ca="1">VLOOKUP(J10,CountyLookup,2, FALSE)</f>
        <v>ALAMEDA COUNTY</v>
      </c>
      <c r="J10" s="136" t="str">
        <f ca="1">IF(ISBLANK(F10),"",IF(COUNTIF(ScheduleA!$F$8:$F$274,F10)=1, INDIRECT("ScheduleA!D" &amp; (MATCH(F10,Table2[CITY CODE], 0) +7)),"CODE NOT VALID"))</f>
        <v>ALAMEDA COUNTY</v>
      </c>
      <c r="K10" s="139" t="str">
        <f>IF(ISBLANK(F10),"",IF(COUNTIF(ScheduleA!$F$8:$F$274,F10)=1, "Row " &amp; MATCH(F10,Table2[[#All],[CITY CODE]], 0)+6,"CODE NOT VALID"))</f>
        <v>Row 8</v>
      </c>
      <c r="L10" s="129"/>
      <c r="M10" s="129"/>
      <c r="N10" s="129"/>
      <c r="O10" s="129"/>
      <c r="P10" s="129"/>
      <c r="Q10" s="129"/>
      <c r="R10" s="129"/>
      <c r="S10" s="129"/>
      <c r="T10" s="129"/>
      <c r="U10" s="129"/>
      <c r="V10" s="129"/>
      <c r="W10" s="129"/>
      <c r="X10" s="129"/>
      <c r="Y10" s="129"/>
      <c r="Z10" s="129"/>
      <c r="AA10" s="129"/>
      <c r="AB10" s="129"/>
      <c r="AC10" s="129"/>
      <c r="AD10" s="129"/>
      <c r="AE10" s="129"/>
    </row>
    <row r="11" spans="1:32" x14ac:dyDescent="0.3">
      <c r="A11" s="107"/>
      <c r="B11" s="107"/>
      <c r="C11" s="107"/>
      <c r="D11" s="107"/>
      <c r="E11" s="107"/>
      <c r="F11" s="133">
        <v>648</v>
      </c>
      <c r="G11" s="109"/>
      <c r="H11" s="110"/>
      <c r="I11" s="137" t="str">
        <f t="shared" ref="I11:I73" ca="1" si="0">VLOOKUP(J11,CountyLookup,2, FALSE)</f>
        <v>ALAMEDA COUNTY</v>
      </c>
      <c r="J11" s="137" t="str">
        <f ca="1">IF(ISBLANK(F11),"",IF(COUNTIF(ScheduleA!$F$8:$F$274,F11)=1, INDIRECT("ScheduleA!D" &amp; (MATCH(F11,Table2[CITY CODE], 0) +7)),"CODE NOT VALID"))</f>
        <v>Alameda</v>
      </c>
      <c r="K11" s="140" t="str">
        <f>IF(ISBLANK(F11),"",IF(COUNTIF(ScheduleA!$F$8:$F$274,F11)=1, "Row " &amp; MATCH(F11,Table2[[#All],[CITY CODE]], 0)+6,"CODE NOT VALID"))</f>
        <v>Row 9</v>
      </c>
      <c r="L11" s="129"/>
      <c r="M11" s="129"/>
      <c r="N11" s="129"/>
      <c r="O11" s="129"/>
      <c r="P11" s="129"/>
      <c r="Q11" s="129"/>
      <c r="R11" s="129"/>
      <c r="S11" s="129"/>
      <c r="T11" s="129"/>
      <c r="U11" s="129"/>
      <c r="V11" s="129"/>
      <c r="W11" s="129"/>
      <c r="X11" s="129"/>
      <c r="Y11" s="129"/>
      <c r="Z11" s="129"/>
      <c r="AA11" s="129"/>
      <c r="AB11" s="129"/>
      <c r="AC11" s="129"/>
      <c r="AD11" s="129"/>
      <c r="AE11" s="129"/>
    </row>
    <row r="12" spans="1:32" x14ac:dyDescent="0.3">
      <c r="A12" s="107"/>
      <c r="B12" s="107"/>
      <c r="C12" s="107"/>
      <c r="D12" s="107"/>
      <c r="E12" s="107"/>
      <c r="F12" s="133">
        <v>429</v>
      </c>
      <c r="G12" s="109"/>
      <c r="H12" s="110"/>
      <c r="I12" s="137" t="str">
        <f t="shared" ca="1" si="0"/>
        <v>ALAMEDA COUNTY</v>
      </c>
      <c r="J12" s="137" t="str">
        <f ca="1">IF(ISBLANK(F12),"",IF(COUNTIF(ScheduleA!$F$8:$F$274,F12)=1, INDIRECT("ScheduleA!D" &amp; (MATCH(F12,Table2[CITY CODE], 0) +7)),"CODE NOT VALID"))</f>
        <v>Albany</v>
      </c>
      <c r="K12" s="140" t="str">
        <f>IF(ISBLANK(F12),"",IF(COUNTIF(ScheduleA!$F$8:$F$274,F12)=1, "Row " &amp; MATCH(F12,Table2[[#All],[CITY CODE]], 0)+6,"CODE NOT VALID"))</f>
        <v>Row 10</v>
      </c>
      <c r="L12" s="129"/>
      <c r="M12" s="129"/>
      <c r="N12" s="129"/>
      <c r="O12" s="129"/>
      <c r="P12" s="129"/>
      <c r="Q12" s="129"/>
      <c r="R12" s="129"/>
      <c r="S12" s="129"/>
      <c r="T12" s="129"/>
      <c r="U12" s="129"/>
      <c r="V12" s="129"/>
      <c r="W12" s="129"/>
      <c r="X12" s="129"/>
      <c r="Y12" s="129"/>
      <c r="Z12" s="129"/>
      <c r="AA12" s="129"/>
      <c r="AB12" s="129"/>
      <c r="AC12" s="129"/>
      <c r="AD12" s="129"/>
      <c r="AE12" s="129"/>
    </row>
    <row r="13" spans="1:32" x14ac:dyDescent="0.3">
      <c r="A13" s="107"/>
      <c r="B13" s="107"/>
      <c r="C13" s="107"/>
      <c r="D13" s="107"/>
      <c r="E13" s="107"/>
      <c r="F13" s="133">
        <v>430</v>
      </c>
      <c r="G13" s="109"/>
      <c r="H13" s="110"/>
      <c r="I13" s="137" t="str">
        <f ca="1">VLOOKUP(J13,CountyLookup,2, FALSE)</f>
        <v>ALAMEDA COUNTY</v>
      </c>
      <c r="J13" s="137" t="str">
        <f ca="1">IF(ISBLANK(F13),"",IF(COUNTIF(ScheduleA!$F$8:$F$274,F13)=1, INDIRECT("ScheduleA!D" &amp; (MATCH(F13,Table2[CITY CODE], 0) +7)),"CODE NOT VALID"))</f>
        <v>Hayward</v>
      </c>
      <c r="K13" s="140" t="str">
        <f>IF(ISBLANK(F13),"",IF(COUNTIF(ScheduleA!$F$8:$F$274,F13)=1, "Row " &amp; MATCH(F13,Table2[[#All],[CITY CODE]], 0)+6,"CODE NOT VALID"))</f>
        <v>Row 11</v>
      </c>
      <c r="L13" s="129"/>
      <c r="M13" s="129"/>
      <c r="N13" s="129"/>
      <c r="O13" s="129"/>
      <c r="P13" s="129"/>
      <c r="Q13" s="129"/>
      <c r="R13" s="129"/>
      <c r="S13" s="129"/>
      <c r="T13" s="129"/>
      <c r="U13" s="129"/>
      <c r="V13" s="129"/>
      <c r="W13" s="129"/>
      <c r="X13" s="129"/>
      <c r="Y13" s="129"/>
      <c r="Z13" s="129"/>
      <c r="AA13" s="129"/>
      <c r="AB13" s="129"/>
      <c r="AC13" s="129"/>
      <c r="AD13" s="129"/>
      <c r="AE13" s="129"/>
    </row>
    <row r="14" spans="1:32" x14ac:dyDescent="0.3">
      <c r="A14" s="107"/>
      <c r="B14" s="107"/>
      <c r="C14" s="107"/>
      <c r="D14" s="107"/>
      <c r="E14" s="107"/>
      <c r="F14" s="133">
        <v>451</v>
      </c>
      <c r="G14" s="109"/>
      <c r="H14" s="110"/>
      <c r="I14" s="137" t="str">
        <f t="shared" ca="1" si="0"/>
        <v>ALAMEDA COUNTY</v>
      </c>
      <c r="J14" s="137" t="str">
        <f ca="1">IF(ISBLANK(F14),"",IF(COUNTIF(ScheduleA!$F$8:$F$274,F14)=1, INDIRECT("ScheduleA!D" &amp; (MATCH(F14,Table2[CITY CODE], 0) +7)),"CODE NOT VALID"))</f>
        <v>Newark</v>
      </c>
      <c r="K14" s="140" t="str">
        <f>IF(ISBLANK(F14),"",IF(COUNTIF(ScheduleA!$F$8:$F$274,F14)=1, "Row " &amp; MATCH(F14,Table2[[#All],[CITY CODE]], 0)+6,"CODE NOT VALID"))</f>
        <v>Row 12</v>
      </c>
      <c r="L14" s="129"/>
      <c r="M14" s="129"/>
      <c r="N14" s="129"/>
      <c r="O14" s="129"/>
      <c r="P14" s="129"/>
      <c r="Q14" s="129"/>
      <c r="R14" s="129"/>
      <c r="S14" s="129"/>
      <c r="T14" s="129"/>
      <c r="U14" s="129"/>
      <c r="V14" s="129"/>
      <c r="W14" s="129"/>
      <c r="X14" s="129"/>
      <c r="Y14" s="129"/>
      <c r="Z14" s="129"/>
      <c r="AA14" s="129"/>
      <c r="AB14" s="129"/>
      <c r="AC14" s="129"/>
      <c r="AD14" s="129"/>
      <c r="AE14" s="129"/>
    </row>
    <row r="15" spans="1:32" x14ac:dyDescent="0.3">
      <c r="A15" s="107"/>
      <c r="B15" s="107"/>
      <c r="C15" s="107"/>
      <c r="D15" s="107"/>
      <c r="E15" s="107"/>
      <c r="F15" s="133">
        <v>380</v>
      </c>
      <c r="G15" s="109"/>
      <c r="H15" s="110"/>
      <c r="I15" s="137" t="str">
        <f t="shared" ca="1" si="0"/>
        <v>ALAMEDA COUNTY</v>
      </c>
      <c r="J15" s="137" t="str">
        <f ca="1">IF(ISBLANK(F15),"",IF(COUNTIF(ScheduleA!$F$8:$F$274,F15)=1, INDIRECT("ScheduleA!D" &amp; (MATCH(F15,Table2[CITY CODE], 0) +7)),"CODE NOT VALID"))</f>
        <v>San Leandro</v>
      </c>
      <c r="K15" s="140" t="str">
        <f>IF(ISBLANK(F15),"",IF(COUNTIF(ScheduleA!$F$8:$F$274,F15)=1, "Row " &amp; MATCH(F15,Table2[[#All],[CITY CODE]], 0)+6,"CODE NOT VALID"))</f>
        <v>Row 13</v>
      </c>
      <c r="L15" s="129"/>
      <c r="M15" s="129"/>
      <c r="N15" s="129"/>
      <c r="O15" s="129"/>
      <c r="P15" s="129"/>
      <c r="Q15" s="129"/>
      <c r="R15" s="129"/>
      <c r="S15" s="129"/>
      <c r="T15" s="129"/>
      <c r="U15" s="129"/>
      <c r="V15" s="129"/>
      <c r="W15" s="129"/>
      <c r="X15" s="129"/>
      <c r="Y15" s="129"/>
      <c r="Z15" s="129"/>
      <c r="AA15" s="129"/>
      <c r="AB15" s="129"/>
      <c r="AC15" s="129"/>
      <c r="AD15" s="129"/>
      <c r="AE15" s="129"/>
    </row>
    <row r="16" spans="1:32" x14ac:dyDescent="0.3">
      <c r="A16" s="107"/>
      <c r="B16" s="107"/>
      <c r="C16" s="107"/>
      <c r="D16" s="107"/>
      <c r="E16" s="107"/>
      <c r="F16" s="133">
        <v>428</v>
      </c>
      <c r="G16" s="109"/>
      <c r="H16" s="110"/>
      <c r="I16" s="137" t="str">
        <f t="shared" ca="1" si="0"/>
        <v>ALAMEDA COUNTY</v>
      </c>
      <c r="J16" s="137" t="str">
        <f ca="1">IF(ISBLANK(F16),"",IF(COUNTIF(ScheduleA!$F$8:$F$274,F16)=1, INDIRECT("ScheduleA!D" &amp; (MATCH(F16,Table2[CITY CODE], 0) +7)),"CODE NOT VALID"))</f>
        <v>Union City</v>
      </c>
      <c r="K16" s="140" t="str">
        <f>IF(ISBLANK(F16),"",IF(COUNTIF(ScheduleA!$F$8:$F$274,F16)=1, "Row " &amp; MATCH(F16,Table2[[#All],[CITY CODE]], 0)+6,"CODE NOT VALID"))</f>
        <v>Row 14</v>
      </c>
      <c r="L16" s="129"/>
      <c r="M16" s="129"/>
      <c r="N16" s="129"/>
      <c r="O16" s="129"/>
      <c r="P16" s="129"/>
      <c r="Q16" s="129"/>
      <c r="R16" s="129"/>
      <c r="S16" s="129"/>
      <c r="T16" s="129"/>
      <c r="U16" s="129"/>
      <c r="V16" s="129"/>
      <c r="W16" s="129"/>
      <c r="X16" s="129"/>
      <c r="Y16" s="129"/>
      <c r="Z16" s="129"/>
      <c r="AA16" s="129"/>
      <c r="AB16" s="129"/>
      <c r="AC16" s="129"/>
      <c r="AD16" s="129"/>
      <c r="AE16" s="129"/>
    </row>
    <row r="17" spans="1:31" x14ac:dyDescent="0.3">
      <c r="A17" s="107"/>
      <c r="B17" s="107"/>
      <c r="C17" s="107"/>
      <c r="D17" s="107"/>
      <c r="E17" s="107"/>
      <c r="F17" s="133">
        <v>194</v>
      </c>
      <c r="G17" s="109"/>
      <c r="H17" s="110"/>
      <c r="I17" s="137" t="str">
        <f t="shared" ca="1" si="0"/>
        <v>AMADOR COUNTY</v>
      </c>
      <c r="J17" s="137" t="str">
        <f ca="1">IF(ISBLANK(F17),"",IF(COUNTIF(ScheduleA!$F$8:$F$274,F17)=1, INDIRECT("ScheduleA!D" &amp; (MATCH(F17,Table2[CITY CODE], 0) +7)),"CODE NOT VALID"))</f>
        <v>AMADOR COUNTY</v>
      </c>
      <c r="K17" s="140" t="str">
        <f>IF(ISBLANK(F17),"",IF(COUNTIF(ScheduleA!$F$8:$F$274,F17)=1, "Row " &amp; MATCH(F17,Table2[[#All],[CITY CODE]], 0)+6,"CODE NOT VALID"))</f>
        <v>Row 15</v>
      </c>
      <c r="L17" s="129"/>
      <c r="M17" s="129"/>
      <c r="N17" s="129"/>
      <c r="O17" s="129"/>
      <c r="P17" s="129"/>
      <c r="Q17" s="129"/>
      <c r="R17" s="129"/>
      <c r="S17" s="129"/>
      <c r="T17" s="129"/>
      <c r="U17" s="129"/>
      <c r="V17" s="129"/>
      <c r="W17" s="129"/>
      <c r="X17" s="129"/>
      <c r="Y17" s="129"/>
      <c r="Z17" s="129"/>
      <c r="AA17" s="129"/>
      <c r="AB17" s="129"/>
      <c r="AC17" s="129"/>
      <c r="AD17" s="129"/>
      <c r="AE17" s="129"/>
    </row>
    <row r="18" spans="1:31" x14ac:dyDescent="0.3">
      <c r="A18" s="107"/>
      <c r="B18" s="107"/>
      <c r="C18" s="107"/>
      <c r="D18" s="107"/>
      <c r="E18" s="107"/>
      <c r="F18" s="133">
        <v>649</v>
      </c>
      <c r="G18" s="109"/>
      <c r="H18" s="110"/>
      <c r="I18" s="137" t="str">
        <f t="shared" ca="1" si="0"/>
        <v>BUTTE COUNTY</v>
      </c>
      <c r="J18" s="138" t="str">
        <f ca="1">IF(ISBLANK(F18),"",IF(COUNTIF(ScheduleA!$F$8:$F$274,F18)=1, INDIRECT("ScheduleA!D" &amp; (MATCH(F18,Table2[CITY CODE], 0) +7)),"CODE NOT VALID"))</f>
        <v>Oroville</v>
      </c>
      <c r="K18" s="140" t="str">
        <f>IF(ISBLANK(F18),"",IF(COUNTIF(ScheduleA!$F$8:$F$274,F18)=1, "Row " &amp; MATCH(F18,Table2[[#All],[CITY CODE]], 0)+6,"CODE NOT VALID"))</f>
        <v>Row 17</v>
      </c>
      <c r="L18" s="129"/>
      <c r="M18" s="129"/>
      <c r="N18" s="129"/>
      <c r="O18" s="129"/>
      <c r="P18" s="129"/>
      <c r="Q18" s="129"/>
      <c r="R18" s="129"/>
      <c r="S18" s="129"/>
      <c r="T18" s="129"/>
      <c r="U18" s="129"/>
      <c r="V18" s="129"/>
      <c r="W18" s="129"/>
      <c r="X18" s="129"/>
      <c r="Y18" s="129"/>
      <c r="Z18" s="129"/>
      <c r="AA18" s="129"/>
      <c r="AB18" s="129"/>
      <c r="AC18" s="129"/>
      <c r="AD18" s="129"/>
      <c r="AE18" s="129"/>
    </row>
    <row r="19" spans="1:31" x14ac:dyDescent="0.3">
      <c r="A19" s="107"/>
      <c r="B19" s="107"/>
      <c r="C19" s="107"/>
      <c r="D19" s="107"/>
      <c r="E19" s="107"/>
      <c r="F19" s="133">
        <v>381</v>
      </c>
      <c r="G19" s="109"/>
      <c r="H19" s="110"/>
      <c r="I19" s="137" t="str">
        <f t="shared" ca="1" si="0"/>
        <v>BUTTE COUNTY</v>
      </c>
      <c r="J19" s="137" t="str">
        <f ca="1">IF(ISBLANK(F19),"",IF(COUNTIF(ScheduleA!$F$8:$F$274,F19)=1, INDIRECT("ScheduleA!D" &amp; (MATCH(F19,Table2[CITY CODE], 0) +7)),"CODE NOT VALID"))</f>
        <v>Paradise</v>
      </c>
      <c r="K19" s="140" t="str">
        <f>IF(ISBLANK(F19),"",IF(COUNTIF(ScheduleA!$F$8:$F$274,F19)=1, "Row " &amp; MATCH(F19,Table2[[#All],[CITY CODE]], 0)+6,"CODE NOT VALID"))</f>
        <v>Row 18</v>
      </c>
      <c r="L19" s="129"/>
      <c r="M19" s="129"/>
      <c r="N19" s="129"/>
      <c r="O19" s="129"/>
      <c r="P19" s="129"/>
      <c r="Q19" s="129"/>
      <c r="R19" s="129"/>
      <c r="S19" s="129"/>
      <c r="T19" s="129"/>
      <c r="U19" s="129"/>
      <c r="V19" s="129"/>
      <c r="W19" s="129"/>
      <c r="X19" s="129"/>
      <c r="Y19" s="129"/>
      <c r="Z19" s="129"/>
      <c r="AA19" s="129"/>
      <c r="AB19" s="129"/>
      <c r="AC19" s="129"/>
      <c r="AD19" s="129"/>
      <c r="AE19" s="129"/>
    </row>
    <row r="20" spans="1:31" x14ac:dyDescent="0.3">
      <c r="A20" s="107"/>
      <c r="B20" s="107"/>
      <c r="C20" s="107"/>
      <c r="D20" s="107"/>
      <c r="E20" s="107"/>
      <c r="F20" s="134">
        <v>650</v>
      </c>
      <c r="G20" s="109"/>
      <c r="H20" s="110"/>
      <c r="I20" s="137" t="str">
        <f t="shared" ca="1" si="0"/>
        <v>CALAVERAS COUNTY</v>
      </c>
      <c r="J20" s="137" t="str">
        <f ca="1">IF(ISBLANK(F20),"",IF(COUNTIF(ScheduleA!$F$8:$F$274,F20)=1, INDIRECT("ScheduleA!D" &amp; (MATCH(F20,Table2[CITY CODE], 0) +7)),"CODE NOT VALID"))</f>
        <v>Angels Camp</v>
      </c>
      <c r="K20" s="140" t="str">
        <f>IF(ISBLANK(F20),"",IF(COUNTIF(ScheduleA!$F$8:$F$274,F20)=1, "Row " &amp; MATCH(F20,Table2[[#All],[CITY CODE]], 0)+6,"CODE NOT VALID"))</f>
        <v>Row 20</v>
      </c>
      <c r="L20" s="129"/>
      <c r="M20" s="129"/>
      <c r="N20" s="129"/>
      <c r="O20" s="129"/>
      <c r="P20" s="129"/>
      <c r="Q20" s="129"/>
      <c r="R20" s="129"/>
      <c r="S20" s="129"/>
      <c r="T20" s="129"/>
      <c r="U20" s="129"/>
      <c r="V20" s="129"/>
      <c r="W20" s="129"/>
      <c r="X20" s="129"/>
      <c r="Y20" s="129"/>
      <c r="Z20" s="129"/>
      <c r="AA20" s="129"/>
      <c r="AB20" s="129"/>
      <c r="AC20" s="129"/>
      <c r="AD20" s="129"/>
      <c r="AE20" s="129"/>
    </row>
    <row r="21" spans="1:31" x14ac:dyDescent="0.3">
      <c r="A21" s="107"/>
      <c r="B21" s="107"/>
      <c r="C21" s="107"/>
      <c r="D21" s="107"/>
      <c r="E21" s="107"/>
      <c r="F21" s="133">
        <v>139</v>
      </c>
      <c r="G21" s="109"/>
      <c r="H21" s="110"/>
      <c r="I21" s="137" t="str">
        <f t="shared" ca="1" si="0"/>
        <v>COLUSA COUNTY</v>
      </c>
      <c r="J21" s="137" t="str">
        <f ca="1">IF(ISBLANK(F21),"",IF(COUNTIF(ScheduleA!$F$8:$F$274,F21)=1, INDIRECT("ScheduleA!D" &amp; (MATCH(F21,Table2[CITY CODE], 0) +7)),"CODE NOT VALID"))</f>
        <v>Williams</v>
      </c>
      <c r="K21" s="140" t="str">
        <f>IF(ISBLANK(F21),"",IF(COUNTIF(ScheduleA!$F$8:$F$274,F21)=1, "Row " &amp; MATCH(F21,Table2[[#All],[CITY CODE]], 0)+6,"CODE NOT VALID"))</f>
        <v>Row 22</v>
      </c>
      <c r="L21" s="129"/>
      <c r="M21" s="129"/>
      <c r="N21" s="129"/>
      <c r="O21" s="129"/>
      <c r="P21" s="129"/>
      <c r="Q21" s="129"/>
      <c r="R21" s="129"/>
      <c r="S21" s="129"/>
      <c r="T21" s="129"/>
      <c r="U21" s="129"/>
      <c r="V21" s="129"/>
      <c r="W21" s="129"/>
      <c r="X21" s="129"/>
      <c r="Y21" s="129"/>
      <c r="Z21" s="129"/>
      <c r="AA21" s="129"/>
      <c r="AB21" s="129"/>
      <c r="AC21" s="129"/>
      <c r="AD21" s="129"/>
      <c r="AE21" s="129"/>
    </row>
    <row r="22" spans="1:31" x14ac:dyDescent="0.3">
      <c r="A22" s="107"/>
      <c r="B22" s="107"/>
      <c r="C22" s="107"/>
      <c r="D22" s="107"/>
      <c r="E22" s="107"/>
      <c r="F22" s="135">
        <v>25</v>
      </c>
      <c r="G22" s="109"/>
      <c r="H22" s="110"/>
      <c r="I22" s="137" t="str">
        <f t="shared" ca="1" si="0"/>
        <v>CONTRA COSTA COUNTY</v>
      </c>
      <c r="J22" s="137" t="str">
        <f ca="1">IF(ISBLANK(F22),"",IF(COUNTIF(ScheduleA!$F$8:$F$274,F22)=1, INDIRECT("ScheduleA!D" &amp; (MATCH(F22,Table2[CITY CODE], 0) +7)),"CODE NOT VALID"))</f>
        <v>CONTRA COSTA COUNTY</v>
      </c>
      <c r="K22" s="140" t="str">
        <f>IF(ISBLANK(F22),"",IF(COUNTIF(ScheduleA!$F$8:$F$274,F22)=1, "Row " &amp; MATCH(F22,Table2[[#All],[CITY CODE]], 0)+6,"CODE NOT VALID"))</f>
        <v>Row 23</v>
      </c>
      <c r="L22" s="129"/>
      <c r="M22" s="129"/>
      <c r="N22" s="129"/>
      <c r="O22" s="129"/>
      <c r="P22" s="129"/>
      <c r="Q22" s="129"/>
      <c r="R22" s="129"/>
      <c r="S22" s="129"/>
      <c r="T22" s="129"/>
      <c r="U22" s="129"/>
      <c r="V22" s="129"/>
      <c r="W22" s="129"/>
      <c r="X22" s="129"/>
      <c r="Y22" s="129"/>
      <c r="Z22" s="129"/>
      <c r="AA22" s="129"/>
      <c r="AB22" s="129"/>
      <c r="AC22" s="129"/>
      <c r="AD22" s="129"/>
      <c r="AE22" s="129"/>
    </row>
    <row r="23" spans="1:31" x14ac:dyDescent="0.3">
      <c r="A23" s="107"/>
      <c r="B23" s="107"/>
      <c r="C23" s="107"/>
      <c r="D23" s="107"/>
      <c r="E23" s="107"/>
      <c r="F23" s="133">
        <v>652</v>
      </c>
      <c r="G23" s="109"/>
      <c r="H23" s="110"/>
      <c r="I23" s="137" t="str">
        <f t="shared" ca="1" si="0"/>
        <v>CONTRA COSTA COUNTY</v>
      </c>
      <c r="J23" s="137" t="str">
        <f ca="1">IF(ISBLANK(F23),"",IF(COUNTIF(ScheduleA!$F$8:$F$274,F23)=1, INDIRECT("ScheduleA!D" &amp; (MATCH(F23,Table2[CITY CODE], 0) +7)),"CODE NOT VALID"))</f>
        <v>Antioch</v>
      </c>
      <c r="K23" s="140" t="str">
        <f>IF(ISBLANK(F23),"",IF(COUNTIF(ScheduleA!$F$8:$F$274,F23)=1, "Row " &amp; MATCH(F23,Table2[[#All],[CITY CODE]], 0)+6,"CODE NOT VALID"))</f>
        <v>Row 24</v>
      </c>
      <c r="L23" s="129"/>
      <c r="M23" s="129"/>
      <c r="N23" s="129"/>
      <c r="O23" s="129"/>
      <c r="P23" s="129"/>
      <c r="Q23" s="129"/>
      <c r="R23" s="129"/>
      <c r="S23" s="129"/>
      <c r="T23" s="129"/>
      <c r="U23" s="129"/>
      <c r="V23" s="129"/>
      <c r="W23" s="129"/>
      <c r="X23" s="129"/>
      <c r="Y23" s="129"/>
      <c r="Z23" s="129"/>
      <c r="AA23" s="129"/>
      <c r="AB23" s="129"/>
      <c r="AC23" s="129"/>
      <c r="AD23" s="129"/>
      <c r="AE23" s="129"/>
    </row>
    <row r="24" spans="1:31" x14ac:dyDescent="0.3">
      <c r="A24" s="107"/>
      <c r="B24" s="107"/>
      <c r="C24" s="107"/>
      <c r="D24" s="107"/>
      <c r="E24" s="107"/>
      <c r="F24" s="133">
        <v>242</v>
      </c>
      <c r="G24" s="109"/>
      <c r="H24" s="110"/>
      <c r="I24" s="137" t="str">
        <f t="shared" ca="1" si="0"/>
        <v>CONTRA COSTA COUNTY</v>
      </c>
      <c r="J24" s="137" t="str">
        <f ca="1">IF(ISBLANK(F24),"",IF(COUNTIF(ScheduleA!$F$8:$F$274,F24)=1, INDIRECT("ScheduleA!D" &amp; (MATCH(F24,Table2[CITY CODE], 0) +7)),"CODE NOT VALID"))</f>
        <v>Concord</v>
      </c>
      <c r="K24" s="140" t="str">
        <f>IF(ISBLANK(F24),"",IF(COUNTIF(ScheduleA!$F$8:$F$274,F24)=1, "Row " &amp; MATCH(F24,Table2[[#All],[CITY CODE]], 0)+6,"CODE NOT VALID"))</f>
        <v>Row 25</v>
      </c>
      <c r="L24" s="129"/>
      <c r="M24" s="129"/>
      <c r="N24" s="129"/>
      <c r="O24" s="129"/>
      <c r="P24" s="129"/>
      <c r="Q24" s="129"/>
      <c r="R24" s="129"/>
      <c r="S24" s="129"/>
      <c r="T24" s="129"/>
      <c r="U24" s="129"/>
      <c r="V24" s="129"/>
      <c r="W24" s="129"/>
      <c r="X24" s="129"/>
      <c r="Y24" s="129"/>
      <c r="Z24" s="129"/>
      <c r="AA24" s="129"/>
      <c r="AB24" s="129"/>
      <c r="AC24" s="129"/>
      <c r="AD24" s="129"/>
      <c r="AE24" s="129"/>
    </row>
    <row r="25" spans="1:31" x14ac:dyDescent="0.3">
      <c r="A25" s="107"/>
      <c r="B25" s="107"/>
      <c r="C25" s="107"/>
      <c r="D25" s="107"/>
      <c r="E25" s="107"/>
      <c r="F25" s="133">
        <v>383</v>
      </c>
      <c r="G25" s="109"/>
      <c r="H25" s="110"/>
      <c r="I25" s="137" t="str">
        <f t="shared" ca="1" si="0"/>
        <v>CONTRA COSTA COUNTY</v>
      </c>
      <c r="J25" s="137" t="str">
        <f ca="1">IF(ISBLANK(F25),"",IF(COUNTIF(ScheduleA!$F$8:$F$274,F25)=1, INDIRECT("ScheduleA!D" &amp; (MATCH(F25,Table2[CITY CODE], 0) +7)),"CODE NOT VALID"))</f>
        <v>El Cerrito</v>
      </c>
      <c r="K25" s="140" t="str">
        <f>IF(ISBLANK(F25),"",IF(COUNTIF(ScheduleA!$F$8:$F$274,F25)=1, "Row " &amp; MATCH(F25,Table2[[#All],[CITY CODE]], 0)+6,"CODE NOT VALID"))</f>
        <v>Row 26</v>
      </c>
      <c r="L25" s="129"/>
      <c r="M25" s="129"/>
      <c r="N25" s="129"/>
      <c r="O25" s="129"/>
      <c r="P25" s="129"/>
      <c r="Q25" s="129"/>
      <c r="R25" s="129"/>
      <c r="S25" s="129"/>
      <c r="T25" s="129"/>
      <c r="U25" s="129"/>
      <c r="V25" s="129"/>
      <c r="W25" s="129"/>
      <c r="X25" s="129"/>
      <c r="Y25" s="129"/>
      <c r="Z25" s="129"/>
      <c r="AA25" s="129"/>
      <c r="AB25" s="129"/>
      <c r="AC25" s="129"/>
      <c r="AD25" s="129"/>
      <c r="AE25" s="129"/>
    </row>
    <row r="26" spans="1:31" x14ac:dyDescent="0.3">
      <c r="A26" s="107"/>
      <c r="B26" s="107"/>
      <c r="C26" s="107"/>
      <c r="D26" s="107"/>
      <c r="E26" s="107"/>
      <c r="F26" s="133">
        <v>286</v>
      </c>
      <c r="G26" s="109"/>
      <c r="H26" s="110"/>
      <c r="I26" s="137" t="str">
        <f t="shared" ca="1" si="0"/>
        <v>CONTRA COSTA COUNTY</v>
      </c>
      <c r="J26" s="137" t="str">
        <f ca="1">IF(ISBLANK(F26),"",IF(COUNTIF(ScheduleA!$F$8:$F$274,F26)=1, INDIRECT("ScheduleA!D" &amp; (MATCH(F26,Table2[CITY CODE], 0) +7)),"CODE NOT VALID"))</f>
        <v>Hercules</v>
      </c>
      <c r="K26" s="140" t="str">
        <f>IF(ISBLANK(F26),"",IF(COUNTIF(ScheduleA!$F$8:$F$274,F26)=1, "Row " &amp; MATCH(F26,Table2[[#All],[CITY CODE]], 0)+6,"CODE NOT VALID"))</f>
        <v>Row 27</v>
      </c>
      <c r="L26" s="129"/>
      <c r="M26" s="129"/>
      <c r="N26" s="129"/>
      <c r="O26" s="129"/>
      <c r="P26" s="129"/>
      <c r="Q26" s="129"/>
      <c r="R26" s="129"/>
      <c r="S26" s="129"/>
      <c r="T26" s="129"/>
      <c r="U26" s="129"/>
      <c r="V26" s="129"/>
      <c r="W26" s="129"/>
      <c r="X26" s="129"/>
      <c r="Y26" s="129"/>
      <c r="Z26" s="129"/>
      <c r="AA26" s="129"/>
      <c r="AB26" s="129"/>
      <c r="AC26" s="129"/>
      <c r="AD26" s="129"/>
      <c r="AE26" s="129"/>
    </row>
    <row r="27" spans="1:31" x14ac:dyDescent="0.3">
      <c r="A27" s="107"/>
      <c r="B27" s="107"/>
      <c r="C27" s="107"/>
      <c r="D27" s="107"/>
      <c r="E27" s="107"/>
      <c r="F27" s="133">
        <v>654</v>
      </c>
      <c r="G27" s="109"/>
      <c r="H27" s="110"/>
      <c r="I27" s="137" t="str">
        <f t="shared" ca="1" si="0"/>
        <v>CONTRA COSTA COUNTY</v>
      </c>
      <c r="J27" s="137" t="str">
        <f ca="1">IF(ISBLANK(F27),"",IF(COUNTIF(ScheduleA!$F$8:$F$274,F27)=1, INDIRECT("ScheduleA!D" &amp; (MATCH(F27,Table2[CITY CODE], 0) +7)),"CODE NOT VALID"))</f>
        <v>Martinez</v>
      </c>
      <c r="K27" s="140" t="str">
        <f>IF(ISBLANK(F27),"",IF(COUNTIF(ScheduleA!$F$8:$F$274,F27)=1, "Row " &amp; MATCH(F27,Table2[[#All],[CITY CODE]], 0)+6,"CODE NOT VALID"))</f>
        <v>Row 28</v>
      </c>
      <c r="L27" s="129"/>
      <c r="M27" s="129"/>
      <c r="N27" s="129"/>
      <c r="O27" s="129"/>
      <c r="P27" s="129"/>
      <c r="Q27" s="129"/>
      <c r="R27" s="129"/>
      <c r="S27" s="129"/>
      <c r="T27" s="129"/>
      <c r="U27" s="129"/>
      <c r="V27" s="129"/>
      <c r="W27" s="129"/>
      <c r="X27" s="129"/>
      <c r="Y27" s="129"/>
      <c r="Z27" s="129"/>
      <c r="AA27" s="129"/>
      <c r="AB27" s="129"/>
      <c r="AC27" s="129"/>
      <c r="AD27" s="129"/>
      <c r="AE27" s="129"/>
    </row>
    <row r="28" spans="1:31" x14ac:dyDescent="0.3">
      <c r="A28" s="107"/>
      <c r="B28" s="107"/>
      <c r="C28" s="107"/>
      <c r="D28" s="107"/>
      <c r="E28" s="107"/>
      <c r="F28" s="133">
        <v>301</v>
      </c>
      <c r="G28" s="109"/>
      <c r="H28" s="110"/>
      <c r="I28" s="137" t="str">
        <f t="shared" ca="1" si="0"/>
        <v>CONTRA COSTA COUNTY</v>
      </c>
      <c r="J28" s="137" t="str">
        <f ca="1">IF(ISBLANK(F28),"",IF(COUNTIF(ScheduleA!$F$8:$F$274,F28)=1, INDIRECT("ScheduleA!D" &amp; (MATCH(F28,Table2[CITY CODE], 0) +7)),"CODE NOT VALID"))</f>
        <v>Moraga</v>
      </c>
      <c r="K28" s="140" t="str">
        <f>IF(ISBLANK(F28),"",IF(COUNTIF(ScheduleA!$F$8:$F$274,F28)=1, "Row " &amp; MATCH(F28,Table2[[#All],[CITY CODE]], 0)+6,"CODE NOT VALID"))</f>
        <v>Row 29</v>
      </c>
      <c r="L28" s="129"/>
      <c r="M28" s="129"/>
      <c r="N28" s="129"/>
      <c r="O28" s="129"/>
      <c r="P28" s="129"/>
      <c r="Q28" s="129"/>
      <c r="R28" s="129"/>
      <c r="S28" s="129"/>
      <c r="T28" s="129"/>
      <c r="U28" s="129"/>
      <c r="V28" s="129"/>
      <c r="W28" s="129"/>
      <c r="X28" s="129"/>
      <c r="Y28" s="129"/>
      <c r="Z28" s="129"/>
      <c r="AA28" s="129"/>
      <c r="AB28" s="129"/>
      <c r="AC28" s="129"/>
      <c r="AD28" s="129"/>
      <c r="AE28" s="129"/>
    </row>
    <row r="29" spans="1:31" x14ac:dyDescent="0.3">
      <c r="A29" s="107"/>
      <c r="B29" s="107"/>
      <c r="C29" s="107"/>
      <c r="D29" s="107"/>
      <c r="E29" s="107"/>
      <c r="F29" s="133">
        <v>303</v>
      </c>
      <c r="G29" s="109"/>
      <c r="H29" s="110"/>
      <c r="I29" s="137" t="str">
        <f t="shared" ca="1" si="0"/>
        <v>CONTRA COSTA COUNTY</v>
      </c>
      <c r="J29" s="137" t="str">
        <f ca="1">IF(ISBLANK(F29),"",IF(COUNTIF(ScheduleA!$F$8:$F$274,F29)=1, INDIRECT("ScheduleA!D" &amp; (MATCH(F29,Table2[CITY CODE], 0) +7)),"CODE NOT VALID"))</f>
        <v>Orinda</v>
      </c>
      <c r="K29" s="140" t="str">
        <f>IF(ISBLANK(F29),"",IF(COUNTIF(ScheduleA!$F$8:$F$274,F29)=1, "Row " &amp; MATCH(F29,Table2[[#All],[CITY CODE]], 0)+6,"CODE NOT VALID"))</f>
        <v>Row 30</v>
      </c>
      <c r="L29" s="129"/>
      <c r="M29" s="129"/>
      <c r="N29" s="129"/>
      <c r="O29" s="129"/>
      <c r="P29" s="129"/>
      <c r="Q29" s="129"/>
      <c r="R29" s="129"/>
      <c r="S29" s="129"/>
      <c r="T29" s="129"/>
      <c r="U29" s="129"/>
      <c r="V29" s="129"/>
      <c r="W29" s="129"/>
      <c r="X29" s="129"/>
      <c r="Y29" s="129"/>
      <c r="Z29" s="129"/>
      <c r="AA29" s="129"/>
      <c r="AB29" s="129"/>
      <c r="AC29" s="129"/>
      <c r="AD29" s="129"/>
      <c r="AE29" s="129"/>
    </row>
    <row r="30" spans="1:31" x14ac:dyDescent="0.3">
      <c r="A30" s="107"/>
      <c r="B30" s="107"/>
      <c r="C30" s="107"/>
      <c r="D30" s="107"/>
      <c r="E30" s="107"/>
      <c r="F30" s="133">
        <v>385</v>
      </c>
      <c r="G30" s="109"/>
      <c r="H30" s="110"/>
      <c r="I30" s="137" t="str">
        <f t="shared" ca="1" si="0"/>
        <v>CONTRA COSTA COUNTY</v>
      </c>
      <c r="J30" s="137" t="str">
        <f ca="1">IF(ISBLANK(F30),"",IF(COUNTIF(ScheduleA!$F$8:$F$274,F30)=1, INDIRECT("ScheduleA!D" &amp; (MATCH(F30,Table2[CITY CODE], 0) +7)),"CODE NOT VALID"))</f>
        <v>Pinole</v>
      </c>
      <c r="K30" s="140" t="str">
        <f>IF(ISBLANK(F30),"",IF(COUNTIF(ScheduleA!$F$8:$F$274,F30)=1, "Row " &amp; MATCH(F30,Table2[[#All],[CITY CODE]], 0)+6,"CODE NOT VALID"))</f>
        <v>Row 31</v>
      </c>
      <c r="L30" s="129"/>
      <c r="M30" s="129"/>
      <c r="N30" s="129"/>
      <c r="O30" s="129"/>
      <c r="P30" s="129"/>
      <c r="Q30" s="129"/>
      <c r="R30" s="129"/>
      <c r="S30" s="129"/>
      <c r="T30" s="129"/>
      <c r="U30" s="129"/>
      <c r="V30" s="129"/>
      <c r="W30" s="129"/>
      <c r="X30" s="129"/>
      <c r="Y30" s="129"/>
      <c r="Z30" s="129"/>
      <c r="AA30" s="129"/>
      <c r="AB30" s="129"/>
      <c r="AC30" s="129"/>
      <c r="AD30" s="129"/>
      <c r="AE30" s="129"/>
    </row>
    <row r="31" spans="1:31" x14ac:dyDescent="0.3">
      <c r="A31" s="107"/>
      <c r="B31" s="107"/>
      <c r="C31" s="107"/>
      <c r="D31" s="107"/>
      <c r="E31" s="107"/>
      <c r="F31" s="133">
        <v>288</v>
      </c>
      <c r="G31" s="109"/>
      <c r="H31" s="110"/>
      <c r="I31" s="137" t="str">
        <f t="shared" ca="1" si="0"/>
        <v>CONTRA COSTA COUNTY</v>
      </c>
      <c r="J31" s="137" t="str">
        <f ca="1">IF(ISBLANK(F31),"",IF(COUNTIF(ScheduleA!$F$8:$F$274,F31)=1, INDIRECT("ScheduleA!D" &amp; (MATCH(F31,Table2[CITY CODE], 0) +7)),"CODE NOT VALID"))</f>
        <v>Pittsburg</v>
      </c>
      <c r="K31" s="140" t="str">
        <f>IF(ISBLANK(F31),"",IF(COUNTIF(ScheduleA!$F$8:$F$274,F31)=1, "Row " &amp; MATCH(F31,Table2[[#All],[CITY CODE]], 0)+6,"CODE NOT VALID"))</f>
        <v>Row 32</v>
      </c>
      <c r="L31" s="129"/>
      <c r="M31" s="129"/>
      <c r="N31" s="129"/>
      <c r="O31" s="129"/>
      <c r="P31" s="129"/>
      <c r="Q31" s="129"/>
      <c r="R31" s="129"/>
      <c r="S31" s="129"/>
      <c r="T31" s="129"/>
      <c r="U31" s="129"/>
      <c r="V31" s="129"/>
      <c r="W31" s="129"/>
      <c r="X31" s="129"/>
      <c r="Y31" s="129"/>
      <c r="Z31" s="129"/>
      <c r="AA31" s="129"/>
      <c r="AB31" s="129"/>
      <c r="AC31" s="129"/>
      <c r="AD31" s="129"/>
      <c r="AE31" s="129"/>
    </row>
    <row r="32" spans="1:31" x14ac:dyDescent="0.3">
      <c r="A32" s="107"/>
      <c r="B32" s="107"/>
      <c r="C32" s="107"/>
      <c r="D32" s="107"/>
      <c r="E32" s="107"/>
      <c r="F32" s="133">
        <v>455</v>
      </c>
      <c r="G32" s="109"/>
      <c r="H32" s="110"/>
      <c r="I32" s="137" t="str">
        <f t="shared" ca="1" si="0"/>
        <v>CONTRA COSTA COUNTY</v>
      </c>
      <c r="J32" s="137" t="str">
        <f ca="1">IF(ISBLANK(F32),"",IF(COUNTIF(ScheduleA!$F$8:$F$274,F32)=1, INDIRECT("ScheduleA!D" &amp; (MATCH(F32,Table2[CITY CODE], 0) +7)),"CODE NOT VALID"))</f>
        <v>Pleasant Hill</v>
      </c>
      <c r="K32" s="140" t="str">
        <f>IF(ISBLANK(F32),"",IF(COUNTIF(ScheduleA!$F$8:$F$274,F32)=1, "Row " &amp; MATCH(F32,Table2[[#All],[CITY CODE]], 0)+6,"CODE NOT VALID"))</f>
        <v>Row 33</v>
      </c>
      <c r="L32" s="129"/>
      <c r="M32" s="129"/>
      <c r="N32" s="129"/>
      <c r="O32" s="129"/>
      <c r="P32" s="129"/>
      <c r="Q32" s="129"/>
      <c r="R32" s="129"/>
      <c r="S32" s="129"/>
      <c r="T32" s="129"/>
      <c r="U32" s="129"/>
      <c r="V32" s="129"/>
      <c r="W32" s="129"/>
      <c r="X32" s="129"/>
      <c r="Y32" s="129"/>
      <c r="Z32" s="129"/>
      <c r="AA32" s="129"/>
      <c r="AB32" s="129"/>
      <c r="AC32" s="129"/>
      <c r="AD32" s="129"/>
      <c r="AE32" s="129"/>
    </row>
    <row r="33" spans="1:31" x14ac:dyDescent="0.3">
      <c r="A33" s="107"/>
      <c r="B33" s="107"/>
      <c r="C33" s="107"/>
      <c r="D33" s="107"/>
      <c r="E33" s="107"/>
      <c r="F33" s="133">
        <v>387</v>
      </c>
      <c r="G33" s="109"/>
      <c r="H33" s="110"/>
      <c r="I33" s="137" t="str">
        <f t="shared" ca="1" si="0"/>
        <v>CONTRA COSTA COUNTY</v>
      </c>
      <c r="J33" s="137" t="str">
        <f ca="1">IF(ISBLANK(F33),"",IF(COUNTIF(ScheduleA!$F$8:$F$274,F33)=1, INDIRECT("ScheduleA!D" &amp; (MATCH(F33,Table2[CITY CODE], 0) +7)),"CODE NOT VALID"))</f>
        <v>Richmond</v>
      </c>
      <c r="K33" s="140" t="str">
        <f>IF(ISBLANK(F33),"",IF(COUNTIF(ScheduleA!$F$8:$F$274,F33)=1, "Row " &amp; MATCH(F33,Table2[[#All],[CITY CODE]], 0)+6,"CODE NOT VALID"))</f>
        <v>Row 34</v>
      </c>
      <c r="L33" s="129"/>
      <c r="M33" s="129"/>
      <c r="N33" s="129"/>
      <c r="O33" s="129"/>
      <c r="P33" s="129"/>
      <c r="Q33" s="129"/>
      <c r="R33" s="129"/>
      <c r="S33" s="129"/>
      <c r="T33" s="129"/>
      <c r="U33" s="129"/>
      <c r="V33" s="129"/>
      <c r="W33" s="129"/>
      <c r="X33" s="129"/>
      <c r="Y33" s="129"/>
      <c r="Z33" s="129"/>
      <c r="AA33" s="129"/>
      <c r="AB33" s="129"/>
      <c r="AC33" s="129"/>
      <c r="AD33" s="129"/>
      <c r="AE33" s="129"/>
    </row>
    <row r="34" spans="1:31" x14ac:dyDescent="0.3">
      <c r="A34" s="107"/>
      <c r="B34" s="107"/>
      <c r="C34" s="107"/>
      <c r="D34" s="107"/>
      <c r="E34" s="107"/>
      <c r="F34" s="133">
        <v>609</v>
      </c>
      <c r="G34" s="109"/>
      <c r="H34" s="110"/>
      <c r="I34" s="137" t="str">
        <f t="shared" ca="1" si="0"/>
        <v>CONTRA COSTA COUNTY</v>
      </c>
      <c r="J34" s="137" t="str">
        <f ca="1">IF(ISBLANK(F34),"",IF(COUNTIF(ScheduleA!$F$8:$F$274,F34)=1, INDIRECT("ScheduleA!D" &amp; (MATCH(F34,Table2[CITY CODE], 0) +7)),"CODE NOT VALID"))</f>
        <v>San Pablo</v>
      </c>
      <c r="K34" s="140" t="str">
        <f>IF(ISBLANK(F34),"",IF(COUNTIF(ScheduleA!$F$8:$F$274,F34)=1, "Row " &amp; MATCH(F34,Table2[[#All],[CITY CODE]], 0)+6,"CODE NOT VALID"))</f>
        <v>Row 35</v>
      </c>
      <c r="L34" s="129"/>
      <c r="M34" s="129"/>
      <c r="N34" s="129"/>
      <c r="O34" s="129"/>
      <c r="P34" s="129"/>
      <c r="Q34" s="129"/>
      <c r="R34" s="129"/>
      <c r="S34" s="129"/>
      <c r="T34" s="129"/>
      <c r="U34" s="129"/>
      <c r="V34" s="129"/>
      <c r="W34" s="129"/>
      <c r="X34" s="129"/>
      <c r="Y34" s="129"/>
      <c r="Z34" s="129"/>
      <c r="AA34" s="129"/>
      <c r="AB34" s="129"/>
      <c r="AC34" s="129"/>
      <c r="AD34" s="129"/>
      <c r="AE34" s="129"/>
    </row>
    <row r="35" spans="1:31" x14ac:dyDescent="0.3">
      <c r="A35" s="107"/>
      <c r="B35" s="107"/>
      <c r="C35" s="107"/>
      <c r="D35" s="107"/>
      <c r="E35" s="107"/>
      <c r="F35" s="133">
        <v>388</v>
      </c>
      <c r="G35" s="109"/>
      <c r="H35" s="110"/>
      <c r="I35" s="137" t="str">
        <f t="shared" ca="1" si="0"/>
        <v>DEL NORTE COUNTY</v>
      </c>
      <c r="J35" s="137" t="str">
        <f ca="1">IF(ISBLANK(F35),"",IF(COUNTIF(ScheduleA!$F$8:$F$274,F35)=1, INDIRECT("ScheduleA!D" &amp; (MATCH(F35,Table2[CITY CODE], 0) +7)),"CODE NOT VALID"))</f>
        <v>DEL NORTE COUNTY</v>
      </c>
      <c r="K35" s="140" t="str">
        <f>IF(ISBLANK(F35),"",IF(COUNTIF(ScheduleA!$F$8:$F$274,F35)=1, "Row " &amp; MATCH(F35,Table2[[#All],[CITY CODE]], 0)+6,"CODE NOT VALID"))</f>
        <v>Row 36</v>
      </c>
      <c r="L35" s="129"/>
      <c r="M35" s="129"/>
      <c r="N35" s="129"/>
      <c r="O35" s="129"/>
      <c r="P35" s="129"/>
      <c r="Q35" s="129"/>
      <c r="R35" s="129"/>
      <c r="S35" s="129"/>
      <c r="T35" s="129"/>
      <c r="U35" s="129"/>
      <c r="V35" s="129"/>
      <c r="W35" s="129"/>
      <c r="X35" s="129"/>
      <c r="Y35" s="129"/>
      <c r="Z35" s="129"/>
      <c r="AA35" s="129"/>
      <c r="AB35" s="129"/>
      <c r="AC35" s="129"/>
      <c r="AD35" s="129"/>
      <c r="AE35" s="129"/>
    </row>
    <row r="36" spans="1:31" x14ac:dyDescent="0.3">
      <c r="A36" s="107"/>
      <c r="B36" s="107"/>
      <c r="C36" s="107"/>
      <c r="D36" s="107"/>
      <c r="E36" s="107"/>
      <c r="F36" s="133">
        <v>457</v>
      </c>
      <c r="G36" s="109"/>
      <c r="H36" s="110"/>
      <c r="I36" s="137" t="str">
        <f t="shared" ca="1" si="0"/>
        <v>EL DORADO COUNTY</v>
      </c>
      <c r="J36" s="137" t="str">
        <f ca="1">IF(ISBLANK(F36),"",IF(COUNTIF(ScheduleA!$F$8:$F$274,F36)=1, INDIRECT("ScheduleA!D" &amp; (MATCH(F36,Table2[CITY CODE], 0) +7)),"CODE NOT VALID"))</f>
        <v>Placerville</v>
      </c>
      <c r="K36" s="140" t="str">
        <f>IF(ISBLANK(F36),"",IF(COUNTIF(ScheduleA!$F$8:$F$274,F36)=1, "Row " &amp; MATCH(F36,Table2[[#All],[CITY CODE]], 0)+6,"CODE NOT VALID"))</f>
        <v>Row 38</v>
      </c>
      <c r="L36" s="129"/>
      <c r="M36" s="129"/>
      <c r="N36" s="129"/>
      <c r="O36" s="129"/>
      <c r="P36" s="129"/>
      <c r="Q36" s="129"/>
      <c r="R36" s="129"/>
      <c r="S36" s="129"/>
      <c r="T36" s="129"/>
      <c r="U36" s="129"/>
      <c r="V36" s="129"/>
      <c r="W36" s="129"/>
      <c r="X36" s="129"/>
      <c r="Y36" s="129"/>
      <c r="Z36" s="129"/>
      <c r="AA36" s="129"/>
      <c r="AB36" s="129"/>
      <c r="AC36" s="129"/>
      <c r="AD36" s="129"/>
      <c r="AE36" s="129"/>
    </row>
    <row r="37" spans="1:31" x14ac:dyDescent="0.3">
      <c r="A37" s="107"/>
      <c r="B37" s="107"/>
      <c r="C37" s="107"/>
      <c r="D37" s="107"/>
      <c r="E37" s="107"/>
      <c r="F37" s="135">
        <v>97</v>
      </c>
      <c r="G37" s="109"/>
      <c r="H37" s="110"/>
      <c r="I37" s="137" t="str">
        <f t="shared" ca="1" si="0"/>
        <v>EL DORADO COUNTY</v>
      </c>
      <c r="J37" s="137" t="str">
        <f ca="1">IF(ISBLANK(F37),"",IF(COUNTIF(ScheduleA!$F$8:$F$274,F37)=1, INDIRECT("ScheduleA!D" &amp; (MATCH(F37,Table2[CITY CODE], 0) +7)),"CODE NOT VALID"))</f>
        <v>South Lake Tahoe</v>
      </c>
      <c r="K37" s="140" t="str">
        <f>IF(ISBLANK(F37),"",IF(COUNTIF(ScheduleA!$F$8:$F$274,F37)=1, "Row " &amp; MATCH(F37,Table2[[#All],[CITY CODE]], 0)+6,"CODE NOT VALID"))</f>
        <v>Row 39</v>
      </c>
      <c r="L37" s="129"/>
      <c r="M37" s="129"/>
      <c r="N37" s="129"/>
      <c r="O37" s="129"/>
      <c r="P37" s="129"/>
      <c r="Q37" s="129"/>
      <c r="R37" s="129"/>
      <c r="S37" s="129"/>
      <c r="T37" s="129"/>
      <c r="U37" s="129"/>
      <c r="V37" s="129"/>
      <c r="W37" s="129"/>
      <c r="X37" s="129"/>
      <c r="Y37" s="129"/>
      <c r="Z37" s="129"/>
      <c r="AA37" s="129"/>
      <c r="AB37" s="129"/>
      <c r="AC37" s="129"/>
      <c r="AD37" s="129"/>
      <c r="AE37" s="129"/>
    </row>
    <row r="38" spans="1:31" x14ac:dyDescent="0.3">
      <c r="A38" s="107"/>
      <c r="B38" s="107"/>
      <c r="C38" s="107"/>
      <c r="D38" s="107"/>
      <c r="E38" s="107"/>
      <c r="F38" s="135">
        <v>99</v>
      </c>
      <c r="G38" s="109"/>
      <c r="H38" s="110"/>
      <c r="I38" s="137" t="str">
        <f t="shared" ca="1" si="0"/>
        <v>FRESNO COUNTY</v>
      </c>
      <c r="J38" s="137" t="str">
        <f ca="1">IF(ISBLANK(F38),"",IF(COUNTIF(ScheduleA!$F$8:$F$274,F38)=1, INDIRECT("ScheduleA!D" &amp; (MATCH(F38,Table2[CITY CODE], 0) +7)),"CODE NOT VALID"))</f>
        <v>FRESNO COUNTY</v>
      </c>
      <c r="K38" s="140" t="str">
        <f>IF(ISBLANK(F38),"",IF(COUNTIF(ScheduleA!$F$8:$F$274,F38)=1, "Row " &amp; MATCH(F38,Table2[[#All],[CITY CODE]], 0)+6,"CODE NOT VALID"))</f>
        <v>Row 40</v>
      </c>
      <c r="L38" s="129"/>
      <c r="M38" s="129"/>
      <c r="N38" s="129"/>
      <c r="O38" s="129"/>
      <c r="P38" s="129"/>
      <c r="Q38" s="129"/>
      <c r="R38" s="129"/>
      <c r="S38" s="129"/>
      <c r="T38" s="129"/>
      <c r="U38" s="129"/>
      <c r="V38" s="129"/>
      <c r="W38" s="129"/>
      <c r="X38" s="129"/>
      <c r="Y38" s="129"/>
      <c r="Z38" s="129"/>
      <c r="AA38" s="129"/>
      <c r="AB38" s="129"/>
      <c r="AC38" s="129"/>
      <c r="AD38" s="129"/>
      <c r="AE38" s="129"/>
    </row>
    <row r="39" spans="1:31" x14ac:dyDescent="0.3">
      <c r="A39" s="107"/>
      <c r="B39" s="107"/>
      <c r="C39" s="107"/>
      <c r="D39" s="107"/>
      <c r="E39" s="107"/>
      <c r="F39" s="133">
        <v>656</v>
      </c>
      <c r="G39" s="109"/>
      <c r="H39" s="110"/>
      <c r="I39" s="137" t="str">
        <f t="shared" ca="1" si="0"/>
        <v>FRESNO COUNTY</v>
      </c>
      <c r="J39" s="137" t="str">
        <f ca="1">IF(ISBLANK(F39),"",IF(COUNTIF(ScheduleA!$F$8:$F$274,F39)=1, INDIRECT("ScheduleA!D" &amp; (MATCH(F39,Table2[CITY CODE], 0) +7)),"CODE NOT VALID"))</f>
        <v>Coalinga</v>
      </c>
      <c r="K39" s="140" t="str">
        <f>IF(ISBLANK(F39),"",IF(COUNTIF(ScheduleA!$F$8:$F$274,F39)=1, "Row " &amp; MATCH(F39,Table2[[#All],[CITY CODE]], 0)+6,"CODE NOT VALID"))</f>
        <v>Row 41</v>
      </c>
      <c r="L39" s="129"/>
      <c r="M39" s="129"/>
      <c r="N39" s="129"/>
      <c r="O39" s="129"/>
      <c r="P39" s="129"/>
      <c r="Q39" s="129"/>
      <c r="R39" s="129"/>
      <c r="S39" s="129"/>
      <c r="T39" s="129"/>
      <c r="U39" s="129"/>
      <c r="V39" s="129"/>
      <c r="W39" s="129"/>
      <c r="X39" s="129"/>
      <c r="Y39" s="129"/>
      <c r="Z39" s="129"/>
      <c r="AA39" s="129"/>
      <c r="AB39" s="129"/>
      <c r="AC39" s="129"/>
      <c r="AD39" s="129"/>
      <c r="AE39" s="129"/>
    </row>
    <row r="40" spans="1:31" x14ac:dyDescent="0.3">
      <c r="A40" s="107"/>
      <c r="B40" s="107"/>
      <c r="C40" s="107"/>
      <c r="D40" s="107"/>
      <c r="E40" s="107"/>
      <c r="F40" s="133">
        <v>658</v>
      </c>
      <c r="G40" s="109"/>
      <c r="H40" s="110"/>
      <c r="I40" s="137" t="str">
        <f t="shared" ca="1" si="0"/>
        <v>FRESNO COUNTY</v>
      </c>
      <c r="J40" s="137" t="str">
        <f ca="1">IF(ISBLANK(F40),"",IF(COUNTIF(ScheduleA!$F$8:$F$274,F40)=1, INDIRECT("ScheduleA!D" &amp; (MATCH(F40,Table2[CITY CODE], 0) +7)),"CODE NOT VALID"))</f>
        <v>Fowler</v>
      </c>
      <c r="K40" s="140" t="str">
        <f>IF(ISBLANK(F40),"",IF(COUNTIF(ScheduleA!$F$8:$F$274,F40)=1, "Row " &amp; MATCH(F40,Table2[[#All],[CITY CODE]], 0)+6,"CODE NOT VALID"))</f>
        <v>Row 42</v>
      </c>
      <c r="L40" s="129"/>
      <c r="M40" s="129"/>
      <c r="N40" s="129"/>
      <c r="O40" s="129"/>
      <c r="P40" s="129"/>
      <c r="Q40" s="129"/>
      <c r="R40" s="129"/>
      <c r="S40" s="129"/>
      <c r="T40" s="129"/>
      <c r="U40" s="129"/>
      <c r="V40" s="129"/>
      <c r="W40" s="129"/>
      <c r="X40" s="129"/>
      <c r="Y40" s="129"/>
      <c r="Z40" s="129"/>
      <c r="AA40" s="129"/>
      <c r="AB40" s="129"/>
      <c r="AC40" s="129"/>
      <c r="AD40" s="129"/>
      <c r="AE40" s="129"/>
    </row>
    <row r="41" spans="1:31" x14ac:dyDescent="0.3">
      <c r="A41" s="107"/>
      <c r="B41" s="107"/>
      <c r="C41" s="107"/>
      <c r="D41" s="107"/>
      <c r="E41" s="107"/>
      <c r="F41" s="133">
        <v>352</v>
      </c>
      <c r="G41" s="109"/>
      <c r="H41" s="110"/>
      <c r="I41" s="137" t="str">
        <f t="shared" ca="1" si="0"/>
        <v>FRESNO COUNTY</v>
      </c>
      <c r="J41" s="137" t="str">
        <f ca="1">IF(ISBLANK(F41),"",IF(COUNTIF(ScheduleA!$F$8:$F$274,F41)=1, INDIRECT("ScheduleA!D" &amp; (MATCH(F41,Table2[CITY CODE], 0) +7)),"CODE NOT VALID"))</f>
        <v>Huron</v>
      </c>
      <c r="K41" s="140" t="str">
        <f>IF(ISBLANK(F41),"",IF(COUNTIF(ScheduleA!$F$8:$F$274,F41)=1, "Row " &amp; MATCH(F41,Table2[[#All],[CITY CODE]], 0)+6,"CODE NOT VALID"))</f>
        <v>Row 43</v>
      </c>
      <c r="L41" s="129"/>
      <c r="M41" s="129"/>
      <c r="N41" s="129"/>
      <c r="O41" s="129"/>
      <c r="P41" s="129"/>
      <c r="Q41" s="129"/>
      <c r="R41" s="129"/>
      <c r="S41" s="129"/>
      <c r="T41" s="129"/>
      <c r="U41" s="129"/>
      <c r="V41" s="129"/>
      <c r="W41" s="129"/>
      <c r="X41" s="129"/>
      <c r="Y41" s="129"/>
      <c r="Z41" s="129"/>
      <c r="AA41" s="129"/>
      <c r="AB41" s="129"/>
      <c r="AC41" s="129"/>
      <c r="AD41" s="129"/>
      <c r="AE41" s="129"/>
    </row>
    <row r="42" spans="1:31" x14ac:dyDescent="0.3">
      <c r="A42" s="107"/>
      <c r="B42" s="107"/>
      <c r="C42" s="107"/>
      <c r="D42" s="107"/>
      <c r="E42" s="107"/>
      <c r="F42" s="133">
        <v>660</v>
      </c>
      <c r="G42" s="109"/>
      <c r="H42" s="110"/>
      <c r="I42" s="137" t="str">
        <f t="shared" ca="1" si="0"/>
        <v>FRESNO COUNTY</v>
      </c>
      <c r="J42" s="137" t="str">
        <f ca="1">IF(ISBLANK(F42),"",IF(COUNTIF(ScheduleA!$F$8:$F$274,F42)=1, INDIRECT("ScheduleA!D" &amp; (MATCH(F42,Table2[CITY CODE], 0) +7)),"CODE NOT VALID"))</f>
        <v>Kerman</v>
      </c>
      <c r="K42" s="140" t="str">
        <f>IF(ISBLANK(F42),"",IF(COUNTIF(ScheduleA!$F$8:$F$274,F42)=1, "Row " &amp; MATCH(F42,Table2[[#All],[CITY CODE]], 0)+6,"CODE NOT VALID"))</f>
        <v>Row 44</v>
      </c>
      <c r="L42" s="129"/>
      <c r="M42" s="129"/>
      <c r="N42" s="129"/>
      <c r="O42" s="129"/>
      <c r="P42" s="129"/>
      <c r="Q42" s="129"/>
      <c r="R42" s="129"/>
      <c r="S42" s="129"/>
      <c r="T42" s="129"/>
      <c r="U42" s="129"/>
      <c r="V42" s="129"/>
      <c r="W42" s="129"/>
      <c r="X42" s="129"/>
      <c r="Y42" s="129"/>
      <c r="Z42" s="129"/>
      <c r="AA42" s="129"/>
      <c r="AB42" s="129"/>
      <c r="AC42" s="129"/>
      <c r="AD42" s="129"/>
      <c r="AE42" s="129"/>
    </row>
    <row r="43" spans="1:31" x14ac:dyDescent="0.3">
      <c r="A43" s="107"/>
      <c r="B43" s="107"/>
      <c r="C43" s="107"/>
      <c r="D43" s="107"/>
      <c r="E43" s="107"/>
      <c r="F43" s="133">
        <v>636</v>
      </c>
      <c r="G43" s="109"/>
      <c r="H43" s="110"/>
      <c r="I43" s="137" t="str">
        <f t="shared" ca="1" si="0"/>
        <v>FRESNO COUNTY</v>
      </c>
      <c r="J43" s="137" t="str">
        <f ca="1">IF(ISBLANK(F43),"",IF(COUNTIF(ScheduleA!$F$8:$F$274,F43)=1, INDIRECT("ScheduleA!D" &amp; (MATCH(F43,Table2[CITY CODE], 0) +7)),"CODE NOT VALID"))</f>
        <v>Kingsburg</v>
      </c>
      <c r="K43" s="140" t="str">
        <f>IF(ISBLANK(F43),"",IF(COUNTIF(ScheduleA!$F$8:$F$274,F43)=1, "Row " &amp; MATCH(F43,Table2[[#All],[CITY CODE]], 0)+6,"CODE NOT VALID"))</f>
        <v>Row 45</v>
      </c>
      <c r="L43" s="129"/>
      <c r="M43" s="129"/>
      <c r="N43" s="129"/>
      <c r="O43" s="129"/>
      <c r="P43" s="129"/>
      <c r="Q43" s="129"/>
      <c r="R43" s="129"/>
      <c r="S43" s="129"/>
      <c r="T43" s="129"/>
      <c r="U43" s="129"/>
      <c r="V43" s="129"/>
      <c r="W43" s="129"/>
      <c r="X43" s="129"/>
      <c r="Y43" s="129"/>
      <c r="Z43" s="129"/>
      <c r="AA43" s="129"/>
      <c r="AB43" s="129"/>
      <c r="AC43" s="129"/>
      <c r="AD43" s="129"/>
      <c r="AE43" s="129"/>
    </row>
    <row r="44" spans="1:31" x14ac:dyDescent="0.3">
      <c r="A44" s="107"/>
      <c r="B44" s="107"/>
      <c r="C44" s="107"/>
      <c r="D44" s="107"/>
      <c r="E44" s="107"/>
      <c r="F44" s="133">
        <v>177</v>
      </c>
      <c r="G44" s="109"/>
      <c r="H44" s="110"/>
      <c r="I44" s="137" t="str">
        <f t="shared" ca="1" si="0"/>
        <v>FRESNO COUNTY</v>
      </c>
      <c r="J44" s="137" t="str">
        <f ca="1">IF(ISBLANK(F44),"",IF(COUNTIF(ScheduleA!$F$8:$F$274,F44)=1, INDIRECT("ScheduleA!D" &amp; (MATCH(F44,Table2[CITY CODE], 0) +7)),"CODE NOT VALID"))</f>
        <v>Reedley</v>
      </c>
      <c r="K44" s="140" t="str">
        <f>IF(ISBLANK(F44),"",IF(COUNTIF(ScheduleA!$F$8:$F$274,F44)=1, "Row " &amp; MATCH(F44,Table2[[#All],[CITY CODE]], 0)+6,"CODE NOT VALID"))</f>
        <v>Row 46</v>
      </c>
      <c r="L44" s="129"/>
      <c r="M44" s="129"/>
      <c r="N44" s="129"/>
      <c r="O44" s="129"/>
      <c r="P44" s="129"/>
      <c r="Q44" s="129"/>
      <c r="R44" s="129"/>
      <c r="S44" s="129"/>
      <c r="T44" s="129"/>
      <c r="U44" s="129"/>
      <c r="V44" s="129"/>
      <c r="W44" s="129"/>
      <c r="X44" s="129"/>
      <c r="Y44" s="129"/>
      <c r="Z44" s="129"/>
      <c r="AA44" s="129"/>
      <c r="AB44" s="129"/>
      <c r="AC44" s="129"/>
      <c r="AD44" s="129"/>
      <c r="AE44" s="129"/>
    </row>
    <row r="45" spans="1:31" x14ac:dyDescent="0.3">
      <c r="A45" s="107"/>
      <c r="B45" s="107"/>
      <c r="C45" s="107"/>
      <c r="D45" s="107"/>
      <c r="E45" s="107"/>
      <c r="F45" s="133">
        <v>179</v>
      </c>
      <c r="G45" s="109"/>
      <c r="H45" s="110"/>
      <c r="I45" s="137" t="str">
        <f t="shared" ca="1" si="0"/>
        <v>FRESNO COUNTY</v>
      </c>
      <c r="J45" s="137" t="str">
        <f ca="1">IF(ISBLANK(F45),"",IF(COUNTIF(ScheduleA!$F$8:$F$274,F45)=1, INDIRECT("ScheduleA!D" &amp; (MATCH(F45,Table2[CITY CODE], 0) +7)),"CODE NOT VALID"))</f>
        <v>Sanger</v>
      </c>
      <c r="K45" s="140" t="str">
        <f>IF(ISBLANK(F45),"",IF(COUNTIF(ScheduleA!$F$8:$F$274,F45)=1, "Row " &amp; MATCH(F45,Table2[[#All],[CITY CODE]], 0)+6,"CODE NOT VALID"))</f>
        <v>Row 47</v>
      </c>
      <c r="L45" s="129"/>
      <c r="M45" s="129"/>
      <c r="N45" s="129"/>
      <c r="O45" s="129"/>
      <c r="P45" s="129"/>
      <c r="Q45" s="129"/>
      <c r="R45" s="129"/>
      <c r="S45" s="129"/>
      <c r="T45" s="129"/>
      <c r="U45" s="129"/>
      <c r="V45" s="129"/>
      <c r="W45" s="129"/>
      <c r="X45" s="129"/>
      <c r="Y45" s="129"/>
      <c r="Z45" s="129"/>
      <c r="AA45" s="129"/>
      <c r="AB45" s="129"/>
      <c r="AC45" s="129"/>
      <c r="AD45" s="129"/>
      <c r="AE45" s="129"/>
    </row>
    <row r="46" spans="1:31" x14ac:dyDescent="0.3">
      <c r="A46" s="107"/>
      <c r="B46" s="107"/>
      <c r="C46" s="107"/>
      <c r="D46" s="107"/>
      <c r="E46" s="107"/>
      <c r="F46" s="133">
        <v>169</v>
      </c>
      <c r="G46" s="109"/>
      <c r="H46" s="110"/>
      <c r="I46" s="137" t="str">
        <f t="shared" ca="1" si="0"/>
        <v>FRESNO COUNTY</v>
      </c>
      <c r="J46" s="137" t="str">
        <f ca="1">IF(ISBLANK(F46),"",IF(COUNTIF(ScheduleA!$F$8:$F$274,F46)=1, INDIRECT("ScheduleA!D" &amp; (MATCH(F46,Table2[CITY CODE], 0) +7)),"CODE NOT VALID"))</f>
        <v>Selma</v>
      </c>
      <c r="K46" s="140" t="str">
        <f>IF(ISBLANK(F46),"",IF(COUNTIF(ScheduleA!$F$8:$F$274,F46)=1, "Row " &amp; MATCH(F46,Table2[[#All],[CITY CODE]], 0)+6,"CODE NOT VALID"))</f>
        <v>Row 48</v>
      </c>
      <c r="L46" s="129"/>
      <c r="M46" s="129"/>
      <c r="N46" s="129"/>
      <c r="O46" s="129"/>
      <c r="P46" s="129"/>
      <c r="Q46" s="129"/>
      <c r="R46" s="129"/>
      <c r="S46" s="129"/>
      <c r="T46" s="129"/>
      <c r="U46" s="129"/>
      <c r="V46" s="129"/>
      <c r="W46" s="129"/>
      <c r="X46" s="129"/>
      <c r="Y46" s="129"/>
      <c r="Z46" s="129"/>
      <c r="AA46" s="129"/>
      <c r="AB46" s="129"/>
      <c r="AC46" s="129"/>
      <c r="AD46" s="129"/>
      <c r="AE46" s="129"/>
    </row>
    <row r="47" spans="1:31" x14ac:dyDescent="0.3">
      <c r="A47" s="107"/>
      <c r="B47" s="107"/>
      <c r="C47" s="107"/>
      <c r="D47" s="107"/>
      <c r="E47" s="107"/>
      <c r="F47" s="133">
        <v>458</v>
      </c>
      <c r="G47" s="109"/>
      <c r="H47" s="110"/>
      <c r="I47" s="137" t="str">
        <f t="shared" ca="1" si="0"/>
        <v>GLENN COUNTY</v>
      </c>
      <c r="J47" s="137" t="str">
        <f ca="1">IF(ISBLANK(F47),"",IF(COUNTIF(ScheduleA!$F$8:$F$274,F47)=1, INDIRECT("ScheduleA!D" &amp; (MATCH(F47,Table2[CITY CODE], 0) +7)),"CODE NOT VALID"))</f>
        <v>Orland</v>
      </c>
      <c r="K47" s="140" t="str">
        <f>IF(ISBLANK(F47),"",IF(COUNTIF(ScheduleA!$F$8:$F$274,F47)=1, "Row " &amp; MATCH(F47,Table2[[#All],[CITY CODE]], 0)+6,"CODE NOT VALID"))</f>
        <v>Row 50</v>
      </c>
      <c r="L47" s="129"/>
      <c r="M47" s="129"/>
      <c r="N47" s="129"/>
      <c r="O47" s="129"/>
      <c r="P47" s="129"/>
      <c r="Q47" s="129"/>
      <c r="R47" s="129"/>
      <c r="S47" s="129"/>
      <c r="T47" s="129"/>
      <c r="U47" s="129"/>
      <c r="V47" s="129"/>
      <c r="W47" s="129"/>
      <c r="X47" s="129"/>
      <c r="Y47" s="129"/>
      <c r="Z47" s="129"/>
      <c r="AA47" s="129"/>
      <c r="AB47" s="129"/>
      <c r="AC47" s="129"/>
      <c r="AD47" s="129"/>
      <c r="AE47" s="129"/>
    </row>
    <row r="48" spans="1:31" x14ac:dyDescent="0.3">
      <c r="A48" s="107"/>
      <c r="B48" s="107"/>
      <c r="C48" s="107"/>
      <c r="D48" s="107"/>
      <c r="E48" s="107"/>
      <c r="F48" s="133">
        <v>389</v>
      </c>
      <c r="G48" s="109"/>
      <c r="H48" s="110"/>
      <c r="I48" s="137" t="str">
        <f t="shared" ca="1" si="0"/>
        <v>HUMBOLDT COUNTY</v>
      </c>
      <c r="J48" s="137" t="str">
        <f ca="1">IF(ISBLANK(F48),"",IF(COUNTIF(ScheduleA!$F$8:$F$274,F48)=1, INDIRECT("ScheduleA!D" &amp; (MATCH(F48,Table2[CITY CODE], 0) +7)),"CODE NOT VALID"))</f>
        <v>HUMBOLDT COUNTY</v>
      </c>
      <c r="K48" s="140" t="str">
        <f>IF(ISBLANK(F48),"",IF(COUNTIF(ScheduleA!$F$8:$F$274,F48)=1, "Row " &amp; MATCH(F48,Table2[[#All],[CITY CODE]], 0)+6,"CODE NOT VALID"))</f>
        <v>Row 51</v>
      </c>
      <c r="L48" s="129"/>
      <c r="M48" s="129"/>
      <c r="N48" s="129"/>
      <c r="O48" s="129"/>
      <c r="P48" s="129"/>
      <c r="Q48" s="129"/>
      <c r="R48" s="129"/>
      <c r="S48" s="129"/>
      <c r="T48" s="129"/>
      <c r="U48" s="129"/>
      <c r="V48" s="129"/>
      <c r="W48" s="129"/>
      <c r="X48" s="129"/>
      <c r="Y48" s="129"/>
      <c r="Z48" s="129"/>
      <c r="AA48" s="129"/>
      <c r="AB48" s="129"/>
      <c r="AC48" s="129"/>
      <c r="AD48" s="129"/>
      <c r="AE48" s="129"/>
    </row>
    <row r="49" spans="1:31" x14ac:dyDescent="0.3">
      <c r="A49" s="107"/>
      <c r="B49" s="107"/>
      <c r="C49" s="107"/>
      <c r="D49" s="107"/>
      <c r="E49" s="107"/>
      <c r="F49" s="133">
        <v>425</v>
      </c>
      <c r="G49" s="109"/>
      <c r="H49" s="110"/>
      <c r="I49" s="137" t="str">
        <f t="shared" ca="1" si="0"/>
        <v>HUMBOLDT COUNTY</v>
      </c>
      <c r="J49" s="137" t="str">
        <f ca="1">IF(ISBLANK(F49),"",IF(COUNTIF(ScheduleA!$F$8:$F$274,F49)=1, INDIRECT("ScheduleA!D" &amp; (MATCH(F49,Table2[CITY CODE], 0) +7)),"CODE NOT VALID"))</f>
        <v>Arcata</v>
      </c>
      <c r="K49" s="140" t="str">
        <f>IF(ISBLANK(F49),"",IF(COUNTIF(ScheduleA!$F$8:$F$274,F49)=1, "Row " &amp; MATCH(F49,Table2[[#All],[CITY CODE]], 0)+6,"CODE NOT VALID"))</f>
        <v>Row 52</v>
      </c>
      <c r="L49" s="129"/>
      <c r="M49" s="129"/>
      <c r="N49" s="129"/>
      <c r="O49" s="129"/>
      <c r="P49" s="129"/>
      <c r="Q49" s="129"/>
      <c r="R49" s="129"/>
      <c r="S49" s="129"/>
      <c r="T49" s="129"/>
      <c r="U49" s="129"/>
      <c r="V49" s="129"/>
      <c r="W49" s="129"/>
      <c r="X49" s="129"/>
      <c r="Y49" s="129"/>
      <c r="Z49" s="129"/>
      <c r="AA49" s="129"/>
      <c r="AB49" s="129"/>
      <c r="AC49" s="129"/>
      <c r="AD49" s="129"/>
      <c r="AE49" s="129"/>
    </row>
    <row r="50" spans="1:31" x14ac:dyDescent="0.3">
      <c r="A50" s="107"/>
      <c r="B50" s="107"/>
      <c r="C50" s="107"/>
      <c r="D50" s="107"/>
      <c r="E50" s="107"/>
      <c r="F50" s="133">
        <v>427</v>
      </c>
      <c r="G50" s="109"/>
      <c r="H50" s="110"/>
      <c r="I50" s="137" t="str">
        <f t="shared" ca="1" si="0"/>
        <v>HUMBOLDT COUNTY</v>
      </c>
      <c r="J50" s="137" t="str">
        <f ca="1">IF(ISBLANK(F50),"",IF(COUNTIF(ScheduleA!$F$8:$F$274,F50)=1, INDIRECT("ScheduleA!D" &amp; (MATCH(F50,Table2[CITY CODE], 0) +7)),"CODE NOT VALID"))</f>
        <v>Eureka</v>
      </c>
      <c r="K50" s="140" t="str">
        <f>IF(ISBLANK(F50),"",IF(COUNTIF(ScheduleA!$F$8:$F$274,F50)=1, "Row " &amp; MATCH(F50,Table2[[#All],[CITY CODE]], 0)+6,"CODE NOT VALID"))</f>
        <v>Row 53</v>
      </c>
      <c r="L50" s="129"/>
      <c r="M50" s="129"/>
      <c r="N50" s="129"/>
      <c r="O50" s="129"/>
      <c r="P50" s="129"/>
      <c r="Q50" s="129"/>
      <c r="R50" s="129"/>
      <c r="S50" s="129"/>
      <c r="T50" s="129"/>
      <c r="U50" s="129"/>
      <c r="V50" s="129"/>
      <c r="W50" s="129"/>
      <c r="X50" s="129"/>
      <c r="Y50" s="129"/>
      <c r="Z50" s="129"/>
      <c r="AA50" s="129"/>
      <c r="AB50" s="129"/>
      <c r="AC50" s="129"/>
      <c r="AD50" s="129"/>
      <c r="AE50" s="129"/>
    </row>
    <row r="51" spans="1:31" x14ac:dyDescent="0.3">
      <c r="A51" s="107"/>
      <c r="B51" s="107"/>
      <c r="C51" s="107"/>
      <c r="D51" s="107"/>
      <c r="E51" s="107"/>
      <c r="F51" s="133">
        <v>460</v>
      </c>
      <c r="G51" s="109"/>
      <c r="H51" s="110"/>
      <c r="I51" s="137" t="str">
        <f t="shared" ca="1" si="0"/>
        <v>HUMBOLDT COUNTY</v>
      </c>
      <c r="J51" s="137" t="str">
        <f ca="1">IF(ISBLANK(F51),"",IF(COUNTIF(ScheduleA!$F$8:$F$274,F51)=1, INDIRECT("ScheduleA!D" &amp; (MATCH(F51,Table2[CITY CODE], 0) +7)),"CODE NOT VALID"))</f>
        <v>Fortuna</v>
      </c>
      <c r="K51" s="140" t="str">
        <f>IF(ISBLANK(F51),"",IF(COUNTIF(ScheduleA!$F$8:$F$274,F51)=1, "Row " &amp; MATCH(F51,Table2[[#All],[CITY CODE]], 0)+6,"CODE NOT VALID"))</f>
        <v>Row 54</v>
      </c>
      <c r="L51" s="129"/>
      <c r="M51" s="129"/>
      <c r="N51" s="129"/>
      <c r="O51" s="129"/>
      <c r="P51" s="129"/>
      <c r="Q51" s="129"/>
      <c r="R51" s="129"/>
      <c r="S51" s="129"/>
      <c r="T51" s="129"/>
      <c r="U51" s="129"/>
      <c r="V51" s="129"/>
      <c r="W51" s="129"/>
      <c r="X51" s="129"/>
      <c r="Y51" s="129"/>
      <c r="Z51" s="129"/>
      <c r="AA51" s="129"/>
      <c r="AB51" s="129"/>
      <c r="AC51" s="129"/>
      <c r="AD51" s="129"/>
      <c r="AE51" s="129"/>
    </row>
    <row r="52" spans="1:31" x14ac:dyDescent="0.3">
      <c r="A52" s="107"/>
      <c r="B52" s="107"/>
      <c r="C52" s="107"/>
      <c r="D52" s="107"/>
      <c r="E52" s="107"/>
      <c r="F52" s="133">
        <v>391</v>
      </c>
      <c r="G52" s="109"/>
      <c r="H52" s="110"/>
      <c r="I52" s="137" t="str">
        <f ca="1">VLOOKUP(J52,CountyLookup,2, FALSE)</f>
        <v>HUMBOLDT COUNTY</v>
      </c>
      <c r="J52" s="137" t="str">
        <f ca="1">IF(ISBLANK(F52),"",IF(COUNTIF(ScheduleA!$F$8:$F$274,F52)=1, INDIRECT("ScheduleA!D" &amp; (MATCH(F52,Table2[CITY CODE], 0) +7)),"CODE NOT VALID"))</f>
        <v>Rio Dell</v>
      </c>
      <c r="K52" s="140" t="str">
        <f>IF(ISBLANK(F52),"",IF(COUNTIF(ScheduleA!$F$8:$F$274,F52)=1, "Row " &amp; MATCH(F52,Table2[[#All],[CITY CODE]], 0)+6,"CODE NOT VALID"))</f>
        <v>Row 55</v>
      </c>
      <c r="L52" s="129"/>
      <c r="M52" s="129"/>
      <c r="N52" s="129"/>
      <c r="O52" s="129"/>
      <c r="P52" s="129"/>
      <c r="Q52" s="129"/>
      <c r="R52" s="129"/>
      <c r="S52" s="129"/>
      <c r="T52" s="129"/>
      <c r="U52" s="129"/>
      <c r="V52" s="129"/>
      <c r="W52" s="129"/>
      <c r="X52" s="129"/>
      <c r="Y52" s="129"/>
      <c r="Z52" s="129"/>
      <c r="AA52" s="129"/>
      <c r="AB52" s="129"/>
      <c r="AC52" s="129"/>
      <c r="AD52" s="129"/>
      <c r="AE52" s="129"/>
    </row>
    <row r="53" spans="1:31" x14ac:dyDescent="0.3">
      <c r="A53" s="107"/>
      <c r="B53" s="107"/>
      <c r="C53" s="107"/>
      <c r="D53" s="107"/>
      <c r="E53" s="107"/>
      <c r="F53" s="133">
        <v>426</v>
      </c>
      <c r="G53" s="109"/>
      <c r="H53" s="110"/>
      <c r="I53" s="137" t="str">
        <f t="shared" ca="1" si="0"/>
        <v>HUMBOLDT COUNTY</v>
      </c>
      <c r="J53" s="137" t="str">
        <f ca="1">IF(ISBLANK(F53),"",IF(COUNTIF(ScheduleA!$F$8:$F$274,F53)=1, INDIRECT("ScheduleA!D" &amp; (MATCH(F53,Table2[CITY CODE], 0) +7)),"CODE NOT VALID"))</f>
        <v>Trinidad</v>
      </c>
      <c r="K53" s="140" t="str">
        <f>IF(ISBLANK(F53),"",IF(COUNTIF(ScheduleA!$F$8:$F$274,F53)=1, "Row " &amp; MATCH(F53,Table2[[#All],[CITY CODE]], 0)+6,"CODE NOT VALID"))</f>
        <v>Row 56</v>
      </c>
      <c r="L53" s="129"/>
      <c r="M53" s="129"/>
      <c r="N53" s="129"/>
      <c r="O53" s="129"/>
      <c r="P53" s="129"/>
      <c r="Q53" s="129"/>
      <c r="R53" s="129"/>
      <c r="S53" s="129"/>
      <c r="T53" s="129"/>
      <c r="U53" s="129"/>
      <c r="V53" s="129"/>
      <c r="W53" s="129"/>
      <c r="X53" s="129"/>
      <c r="Y53" s="129"/>
      <c r="Z53" s="129"/>
      <c r="AA53" s="129"/>
      <c r="AB53" s="129"/>
      <c r="AC53" s="129"/>
      <c r="AD53" s="129"/>
      <c r="AE53" s="129"/>
    </row>
    <row r="54" spans="1:31" x14ac:dyDescent="0.3">
      <c r="A54" s="107"/>
      <c r="B54" s="107"/>
      <c r="C54" s="107"/>
      <c r="D54" s="107"/>
      <c r="E54" s="107"/>
      <c r="F54" s="135">
        <v>29</v>
      </c>
      <c r="G54" s="109"/>
      <c r="H54" s="110"/>
      <c r="I54" s="137" t="str">
        <f t="shared" ca="1" si="0"/>
        <v>IMPERIAL COUNTY</v>
      </c>
      <c r="J54" s="137" t="str">
        <f ca="1">IF(ISBLANK(F54),"",IF(COUNTIF(ScheduleA!$F$8:$F$274,F54)=1, INDIRECT("ScheduleA!D" &amp; (MATCH(F54,Table2[CITY CODE], 0) +7)),"CODE NOT VALID"))</f>
        <v>IMPERIAL COUNTY</v>
      </c>
      <c r="K54" s="140" t="str">
        <f>IF(ISBLANK(F54),"",IF(COUNTIF(ScheduleA!$F$8:$F$274,F54)=1, "Row " &amp; MATCH(F54,Table2[[#All],[CITY CODE]], 0)+6,"CODE NOT VALID"))</f>
        <v>Row 57</v>
      </c>
      <c r="L54" s="129"/>
      <c r="M54" s="129"/>
      <c r="N54" s="129"/>
      <c r="O54" s="129"/>
      <c r="P54" s="129"/>
      <c r="Q54" s="129"/>
      <c r="R54" s="129"/>
      <c r="S54" s="129"/>
      <c r="T54" s="129"/>
      <c r="U54" s="129"/>
      <c r="V54" s="129"/>
      <c r="W54" s="129"/>
      <c r="X54" s="129"/>
      <c r="Y54" s="129"/>
      <c r="Z54" s="129"/>
      <c r="AA54" s="129"/>
      <c r="AB54" s="129"/>
      <c r="AC54" s="129"/>
      <c r="AD54" s="129"/>
      <c r="AE54" s="129"/>
    </row>
    <row r="55" spans="1:31" x14ac:dyDescent="0.3">
      <c r="A55" s="107"/>
      <c r="B55" s="107"/>
      <c r="C55" s="107"/>
      <c r="D55" s="107"/>
      <c r="E55" s="107"/>
      <c r="F55" s="133">
        <v>230</v>
      </c>
      <c r="G55" s="109"/>
      <c r="H55" s="110"/>
      <c r="I55" s="137" t="str">
        <f t="shared" ca="1" si="0"/>
        <v>IMPERIAL COUNTY</v>
      </c>
      <c r="J55" s="137" t="str">
        <f ca="1">IF(ISBLANK(F55),"",IF(COUNTIF(ScheduleA!$F$8:$F$274,F55)=1, INDIRECT("ScheduleA!D" &amp; (MATCH(F55,Table2[CITY CODE], 0) +7)),"CODE NOT VALID"))</f>
        <v>Calexico</v>
      </c>
      <c r="K55" s="140" t="str">
        <f>IF(ISBLANK(F55),"",IF(COUNTIF(ScheduleA!$F$8:$F$274,F55)=1, "Row " &amp; MATCH(F55,Table2[[#All],[CITY CODE]], 0)+6,"CODE NOT VALID"))</f>
        <v>Row 58</v>
      </c>
      <c r="L55" s="129"/>
      <c r="M55" s="129"/>
      <c r="N55" s="129"/>
      <c r="O55" s="129"/>
      <c r="P55" s="129"/>
      <c r="Q55" s="129"/>
      <c r="R55" s="129"/>
      <c r="S55" s="129"/>
      <c r="T55" s="129"/>
      <c r="U55" s="129"/>
      <c r="V55" s="129"/>
      <c r="W55" s="129"/>
      <c r="X55" s="129"/>
      <c r="Y55" s="129"/>
      <c r="Z55" s="129"/>
      <c r="AA55" s="129"/>
      <c r="AB55" s="129"/>
      <c r="AC55" s="129"/>
      <c r="AD55" s="129"/>
      <c r="AE55" s="129"/>
    </row>
    <row r="56" spans="1:31" x14ac:dyDescent="0.3">
      <c r="A56" s="107"/>
      <c r="B56" s="107"/>
      <c r="C56" s="107"/>
      <c r="D56" s="107"/>
      <c r="E56" s="107"/>
      <c r="F56" s="133">
        <v>462</v>
      </c>
      <c r="G56" s="109"/>
      <c r="H56" s="110"/>
      <c r="I56" s="137" t="str">
        <f t="shared" ca="1" si="0"/>
        <v>IMPERIAL COUNTY</v>
      </c>
      <c r="J56" s="137" t="str">
        <f ca="1">IF(ISBLANK(F56),"",IF(COUNTIF(ScheduleA!$F$8:$F$274,F56)=1, INDIRECT("ScheduleA!D" &amp; (MATCH(F56,Table2[CITY CODE], 0) +7)),"CODE NOT VALID"))</f>
        <v>El Centro</v>
      </c>
      <c r="K56" s="140" t="str">
        <f>IF(ISBLANK(F56),"",IF(COUNTIF(ScheduleA!$F$8:$F$274,F56)=1, "Row " &amp; MATCH(F56,Table2[[#All],[CITY CODE]], 0)+6,"CODE NOT VALID"))</f>
        <v>Row 59</v>
      </c>
      <c r="L56" s="129"/>
      <c r="M56" s="129"/>
      <c r="N56" s="129"/>
      <c r="O56" s="129"/>
      <c r="P56" s="129"/>
      <c r="Q56" s="129"/>
      <c r="R56" s="129"/>
      <c r="S56" s="129"/>
      <c r="T56" s="129"/>
      <c r="U56" s="129"/>
      <c r="V56" s="129"/>
      <c r="W56" s="129"/>
      <c r="X56" s="129"/>
      <c r="Y56" s="129"/>
      <c r="Z56" s="129"/>
      <c r="AA56" s="129"/>
      <c r="AB56" s="129"/>
      <c r="AC56" s="129"/>
      <c r="AD56" s="129"/>
      <c r="AE56" s="129"/>
    </row>
    <row r="57" spans="1:31" x14ac:dyDescent="0.3">
      <c r="A57" s="107"/>
      <c r="B57" s="107"/>
      <c r="C57" s="107"/>
      <c r="D57" s="107"/>
      <c r="E57" s="107"/>
      <c r="F57" s="135">
        <v>14</v>
      </c>
      <c r="G57" s="109"/>
      <c r="H57" s="110"/>
      <c r="I57" s="137" t="str">
        <f t="shared" ca="1" si="0"/>
        <v>INYO COUNTY</v>
      </c>
      <c r="J57" s="137" t="str">
        <f ca="1">IF(ISBLANK(F57),"",IF(COUNTIF(ScheduleA!$F$8:$F$274,F57)=1, INDIRECT("ScheduleA!D" &amp; (MATCH(F57,Table2[CITY CODE], 0) +7)),"CODE NOT VALID"))</f>
        <v>INYO COUNTY</v>
      </c>
      <c r="K57" s="140" t="str">
        <f>IF(ISBLANK(F57),"",IF(COUNTIF(ScheduleA!$F$8:$F$274,F57)=1, "Row " &amp; MATCH(F57,Table2[[#All],[CITY CODE]], 0)+6,"CODE NOT VALID"))</f>
        <v>Row 60</v>
      </c>
      <c r="L57" s="129"/>
      <c r="M57" s="129"/>
      <c r="N57" s="129"/>
      <c r="O57" s="129"/>
      <c r="P57" s="129"/>
      <c r="Q57" s="129"/>
      <c r="R57" s="129"/>
      <c r="S57" s="129"/>
      <c r="T57" s="129"/>
      <c r="U57" s="129"/>
      <c r="V57" s="129"/>
      <c r="W57" s="129"/>
      <c r="X57" s="129"/>
      <c r="Y57" s="129"/>
      <c r="Z57" s="129"/>
      <c r="AA57" s="129"/>
      <c r="AB57" s="129"/>
      <c r="AC57" s="129"/>
      <c r="AD57" s="129"/>
      <c r="AE57" s="129"/>
    </row>
    <row r="58" spans="1:31" x14ac:dyDescent="0.3">
      <c r="A58" s="107"/>
      <c r="B58" s="107"/>
      <c r="C58" s="107"/>
      <c r="D58" s="107"/>
      <c r="E58" s="107"/>
      <c r="F58" s="133">
        <v>198</v>
      </c>
      <c r="G58" s="109"/>
      <c r="H58" s="110"/>
      <c r="I58" s="137" t="str">
        <f t="shared" ca="1" si="0"/>
        <v>KERN COUNTY</v>
      </c>
      <c r="J58" s="137" t="str">
        <f ca="1">IF(ISBLANK(F58),"",IF(COUNTIF(ScheduleA!$F$8:$F$274,F58)=1, INDIRECT("ScheduleA!D" &amp; (MATCH(F58,Table2[CITY CODE], 0) +7)),"CODE NOT VALID"))</f>
        <v>Arvin</v>
      </c>
      <c r="K58" s="140" t="str">
        <f>IF(ISBLANK(F58),"",IF(COUNTIF(ScheduleA!$F$8:$F$274,F58)=1, "Row " &amp; MATCH(F58,Table2[[#All],[CITY CODE]], 0)+6,"CODE NOT VALID"))</f>
        <v>Row 62</v>
      </c>
      <c r="L58" s="129"/>
      <c r="M58" s="129"/>
      <c r="N58" s="129"/>
      <c r="O58" s="129"/>
      <c r="P58" s="129"/>
      <c r="Q58" s="129"/>
      <c r="R58" s="129"/>
      <c r="S58" s="129"/>
      <c r="T58" s="129"/>
      <c r="U58" s="129"/>
      <c r="V58" s="129"/>
      <c r="W58" s="129"/>
      <c r="X58" s="129"/>
      <c r="Y58" s="129"/>
      <c r="Z58" s="129"/>
      <c r="AA58" s="129"/>
      <c r="AB58" s="129"/>
      <c r="AC58" s="129"/>
      <c r="AD58" s="129"/>
      <c r="AE58" s="129"/>
    </row>
    <row r="59" spans="1:31" x14ac:dyDescent="0.3">
      <c r="A59" s="107"/>
      <c r="B59" s="107"/>
      <c r="C59" s="107"/>
      <c r="D59" s="107"/>
      <c r="E59" s="107"/>
      <c r="F59" s="133">
        <v>741</v>
      </c>
      <c r="G59" s="109"/>
      <c r="H59" s="110"/>
      <c r="I59" s="137" t="str">
        <f t="shared" ca="1" si="0"/>
        <v>KERN COUNTY</v>
      </c>
      <c r="J59" s="137" t="str">
        <f ca="1">IF(ISBLANK(F59),"",IF(COUNTIF(ScheduleA!$F$8:$F$274,F59)=1, INDIRECT("ScheduleA!D" &amp; (MATCH(F59,Table2[CITY CODE], 0) +7)),"CODE NOT VALID"))</f>
        <v>Bakersfield</v>
      </c>
      <c r="K59" s="140" t="str">
        <f>IF(ISBLANK(F59),"",IF(COUNTIF(ScheduleA!$F$8:$F$274,F59)=1, "Row " &amp; MATCH(F59,Table2[[#All],[CITY CODE]], 0)+6,"CODE NOT VALID"))</f>
        <v>Row 63</v>
      </c>
      <c r="L59" s="129"/>
      <c r="M59" s="129"/>
      <c r="N59" s="129"/>
      <c r="O59" s="129"/>
      <c r="P59" s="129"/>
      <c r="Q59" s="129"/>
      <c r="R59" s="129"/>
      <c r="S59" s="129"/>
      <c r="T59" s="129"/>
      <c r="U59" s="129"/>
      <c r="V59" s="129"/>
      <c r="W59" s="129"/>
      <c r="X59" s="129"/>
      <c r="Y59" s="129"/>
      <c r="Z59" s="129"/>
      <c r="AA59" s="129"/>
      <c r="AB59" s="129"/>
      <c r="AC59" s="129"/>
      <c r="AD59" s="129"/>
      <c r="AE59" s="129"/>
    </row>
    <row r="60" spans="1:31" x14ac:dyDescent="0.3">
      <c r="A60" s="107"/>
      <c r="B60" s="107"/>
      <c r="C60" s="107"/>
      <c r="D60" s="107"/>
      <c r="E60" s="107"/>
      <c r="F60" s="133">
        <v>170</v>
      </c>
      <c r="G60" s="109"/>
      <c r="H60" s="110"/>
      <c r="I60" s="137" t="str">
        <f t="shared" ca="1" si="0"/>
        <v>KERN COUNTY</v>
      </c>
      <c r="J60" s="137" t="str">
        <f ca="1">IF(ISBLANK(F60),"",IF(COUNTIF(ScheduleA!$F$8:$F$274,F60)=1, INDIRECT("ScheduleA!D" &amp; (MATCH(F60,Table2[CITY CODE], 0) +7)),"CODE NOT VALID"))</f>
        <v>Delano</v>
      </c>
      <c r="K60" s="140" t="str">
        <f>IF(ISBLANK(F60),"",IF(COUNTIF(ScheduleA!$F$8:$F$274,F60)=1, "Row " &amp; MATCH(F60,Table2[[#All],[CITY CODE]], 0)+6,"CODE NOT VALID"))</f>
        <v>Row 64</v>
      </c>
      <c r="L60" s="129"/>
      <c r="M60" s="129"/>
      <c r="N60" s="129"/>
      <c r="O60" s="129"/>
      <c r="P60" s="129"/>
      <c r="Q60" s="129"/>
      <c r="R60" s="129"/>
      <c r="S60" s="129"/>
      <c r="T60" s="129"/>
      <c r="U60" s="129"/>
      <c r="V60" s="129"/>
      <c r="W60" s="129"/>
      <c r="X60" s="129"/>
      <c r="Y60" s="129"/>
      <c r="Z60" s="129"/>
      <c r="AA60" s="129"/>
      <c r="AB60" s="129"/>
      <c r="AC60" s="129"/>
      <c r="AD60" s="129"/>
      <c r="AE60" s="129"/>
    </row>
    <row r="61" spans="1:31" x14ac:dyDescent="0.3">
      <c r="A61" s="107"/>
      <c r="B61" s="107"/>
      <c r="C61" s="107"/>
      <c r="D61" s="107"/>
      <c r="E61" s="107"/>
      <c r="F61" s="133">
        <v>463</v>
      </c>
      <c r="G61" s="109"/>
      <c r="H61" s="110"/>
      <c r="I61" s="137" t="str">
        <f t="shared" ca="1" si="0"/>
        <v>KERN COUNTY</v>
      </c>
      <c r="J61" s="137" t="str">
        <f ca="1">IF(ISBLANK(F61),"",IF(COUNTIF(ScheduleA!$F$8:$F$274,F61)=1, INDIRECT("ScheduleA!D" &amp; (MATCH(F61,Table2[CITY CODE], 0) +7)),"CODE NOT VALID"))</f>
        <v>Ridgecrest</v>
      </c>
      <c r="K61" s="140" t="str">
        <f>IF(ISBLANK(F61),"",IF(COUNTIF(ScheduleA!$F$8:$F$274,F61)=1, "Row " &amp; MATCH(F61,Table2[[#All],[CITY CODE]], 0)+6,"CODE NOT VALID"))</f>
        <v>Row 65</v>
      </c>
      <c r="L61" s="129"/>
      <c r="M61" s="129"/>
      <c r="N61" s="129"/>
      <c r="O61" s="129"/>
      <c r="P61" s="129"/>
      <c r="Q61" s="129"/>
      <c r="R61" s="129"/>
      <c r="S61" s="129"/>
      <c r="T61" s="129"/>
      <c r="U61" s="129"/>
      <c r="V61" s="129"/>
      <c r="W61" s="129"/>
      <c r="X61" s="129"/>
      <c r="Y61" s="129"/>
      <c r="Z61" s="129"/>
      <c r="AA61" s="129"/>
      <c r="AB61" s="129"/>
      <c r="AC61" s="129"/>
      <c r="AD61" s="129"/>
      <c r="AE61" s="129"/>
    </row>
    <row r="62" spans="1:31" x14ac:dyDescent="0.3">
      <c r="A62" s="107"/>
      <c r="B62" s="107"/>
      <c r="C62" s="107"/>
      <c r="D62" s="107"/>
      <c r="E62" s="107"/>
      <c r="F62" s="133">
        <v>464</v>
      </c>
      <c r="G62" s="109"/>
      <c r="H62" s="110"/>
      <c r="I62" s="137" t="str">
        <f t="shared" ca="1" si="0"/>
        <v>KERN COUNTY</v>
      </c>
      <c r="J62" s="137" t="str">
        <f ca="1">IF(ISBLANK(F62),"",IF(COUNTIF(ScheduleA!$F$8:$F$274,F62)=1, INDIRECT("ScheduleA!D" &amp; (MATCH(F62,Table2[CITY CODE], 0) +7)),"CODE NOT VALID"))</f>
        <v>Wasco</v>
      </c>
      <c r="K62" s="140" t="str">
        <f>IF(ISBLANK(F62),"",IF(COUNTIF(ScheduleA!$F$8:$F$274,F62)=1, "Row " &amp; MATCH(F62,Table2[[#All],[CITY CODE]], 0)+6,"CODE NOT VALID"))</f>
        <v>Row 66</v>
      </c>
      <c r="L62" s="129"/>
      <c r="M62" s="129"/>
      <c r="N62" s="129"/>
      <c r="O62" s="129"/>
      <c r="P62" s="129"/>
      <c r="Q62" s="129"/>
      <c r="R62" s="129"/>
      <c r="S62" s="129"/>
      <c r="T62" s="129"/>
      <c r="U62" s="129"/>
      <c r="V62" s="129"/>
      <c r="W62" s="129"/>
      <c r="X62" s="129"/>
      <c r="Y62" s="129"/>
      <c r="Z62" s="129"/>
      <c r="AA62" s="129"/>
      <c r="AB62" s="129"/>
      <c r="AC62" s="129"/>
      <c r="AD62" s="129"/>
      <c r="AE62" s="129"/>
    </row>
    <row r="63" spans="1:31" x14ac:dyDescent="0.3">
      <c r="A63" s="107"/>
      <c r="B63" s="107"/>
      <c r="C63" s="107"/>
      <c r="D63" s="107"/>
      <c r="E63" s="107"/>
      <c r="F63" s="134">
        <v>603</v>
      </c>
      <c r="G63" s="109"/>
      <c r="H63" s="110"/>
      <c r="I63" s="137" t="str">
        <f t="shared" ca="1" si="0"/>
        <v>KINGS COUNTY</v>
      </c>
      <c r="J63" s="137" t="str">
        <f ca="1">IF(ISBLANK(F63),"",IF(COUNTIF(ScheduleA!$F$8:$F$274,F63)=1, INDIRECT("ScheduleA!D" &amp; (MATCH(F63,Table2[CITY CODE], 0) +7)),"CODE NOT VALID"))</f>
        <v>Corcoran</v>
      </c>
      <c r="K63" s="140" t="str">
        <f>IF(ISBLANK(F63),"",IF(COUNTIF(ScheduleA!$F$8:$F$274,F63)=1, "Row " &amp; MATCH(F63,Table2[[#All],[CITY CODE]], 0)+6,"CODE NOT VALID"))</f>
        <v>Row 68</v>
      </c>
      <c r="L63" s="129"/>
      <c r="M63" s="129"/>
      <c r="N63" s="129"/>
      <c r="O63" s="129"/>
      <c r="P63" s="129"/>
      <c r="Q63" s="129"/>
      <c r="R63" s="129"/>
      <c r="S63" s="129"/>
      <c r="T63" s="129"/>
      <c r="U63" s="129"/>
      <c r="V63" s="129"/>
      <c r="W63" s="129"/>
      <c r="X63" s="129"/>
      <c r="Y63" s="129"/>
      <c r="Z63" s="129"/>
      <c r="AA63" s="129"/>
      <c r="AB63" s="129"/>
      <c r="AC63" s="129"/>
      <c r="AD63" s="129"/>
      <c r="AE63" s="129"/>
    </row>
    <row r="64" spans="1:31" x14ac:dyDescent="0.3">
      <c r="A64" s="107"/>
      <c r="B64" s="107"/>
      <c r="C64" s="107"/>
      <c r="D64" s="107"/>
      <c r="E64" s="107"/>
      <c r="F64" s="133">
        <v>468</v>
      </c>
      <c r="G64" s="109"/>
      <c r="H64" s="110"/>
      <c r="I64" s="137" t="str">
        <f t="shared" ca="1" si="0"/>
        <v>LAKE COUNTY</v>
      </c>
      <c r="J64" s="137" t="str">
        <f ca="1">IF(ISBLANK(F64),"",IF(COUNTIF(ScheduleA!$F$8:$F$274,F64)=1, INDIRECT("ScheduleA!D" &amp; (MATCH(F64,Table2[CITY CODE], 0) +7)),"CODE NOT VALID"))</f>
        <v>Clearlake</v>
      </c>
      <c r="K64" s="140" t="str">
        <f>IF(ISBLANK(F64),"",IF(COUNTIF(ScheduleA!$F$8:$F$274,F64)=1, "Row " &amp; MATCH(F64,Table2[[#All],[CITY CODE]], 0)+6,"CODE NOT VALID"))</f>
        <v>Row 70</v>
      </c>
      <c r="L64" s="129"/>
      <c r="M64" s="129"/>
      <c r="N64" s="129"/>
      <c r="O64" s="129"/>
      <c r="P64" s="129"/>
      <c r="Q64" s="129"/>
      <c r="R64" s="129"/>
      <c r="S64" s="129"/>
      <c r="T64" s="129"/>
      <c r="U64" s="129"/>
      <c r="V64" s="129"/>
      <c r="W64" s="129"/>
      <c r="X64" s="129"/>
      <c r="Y64" s="129"/>
      <c r="Z64" s="129"/>
      <c r="AA64" s="129"/>
      <c r="AB64" s="129"/>
      <c r="AC64" s="129"/>
      <c r="AD64" s="129"/>
      <c r="AE64" s="129"/>
    </row>
    <row r="65" spans="1:31" x14ac:dyDescent="0.3">
      <c r="A65" s="107"/>
      <c r="B65" s="107"/>
      <c r="C65" s="107"/>
      <c r="D65" s="107"/>
      <c r="E65" s="107"/>
      <c r="F65" s="133">
        <v>466</v>
      </c>
      <c r="G65" s="109"/>
      <c r="H65" s="110"/>
      <c r="I65" s="137" t="str">
        <f t="shared" ca="1" si="0"/>
        <v>LAKE COUNTY</v>
      </c>
      <c r="J65" s="137" t="str">
        <f ca="1">IF(ISBLANK(F65),"",IF(COUNTIF(ScheduleA!$F$8:$F$274,F65)=1, INDIRECT("ScheduleA!D" &amp; (MATCH(F65,Table2[CITY CODE], 0) +7)),"CODE NOT VALID"))</f>
        <v>Lakeport</v>
      </c>
      <c r="K65" s="140" t="str">
        <f>IF(ISBLANK(F65),"",IF(COUNTIF(ScheduleA!$F$8:$F$274,F65)=1, "Row " &amp; MATCH(F65,Table2[[#All],[CITY CODE]], 0)+6,"CODE NOT VALID"))</f>
        <v>Row 71</v>
      </c>
      <c r="L65" s="129"/>
      <c r="M65" s="129"/>
      <c r="N65" s="129"/>
      <c r="O65" s="129"/>
      <c r="P65" s="129"/>
      <c r="Q65" s="129"/>
      <c r="R65" s="129"/>
      <c r="S65" s="129"/>
      <c r="T65" s="129"/>
      <c r="U65" s="129"/>
      <c r="V65" s="129"/>
      <c r="W65" s="129"/>
      <c r="X65" s="129"/>
      <c r="Y65" s="129"/>
      <c r="Z65" s="129"/>
      <c r="AA65" s="129"/>
      <c r="AB65" s="129"/>
      <c r="AC65" s="129"/>
      <c r="AD65" s="129"/>
      <c r="AE65" s="129"/>
    </row>
    <row r="66" spans="1:31" x14ac:dyDescent="0.3">
      <c r="A66" s="107"/>
      <c r="B66" s="107"/>
      <c r="C66" s="107"/>
      <c r="D66" s="107"/>
      <c r="E66" s="107"/>
      <c r="F66" s="133">
        <v>594</v>
      </c>
      <c r="G66" s="109"/>
      <c r="H66" s="110"/>
      <c r="I66" s="137" t="str">
        <f t="shared" ca="1" si="0"/>
        <v>LOS ANGELES COUNTY</v>
      </c>
      <c r="J66" s="137" t="str">
        <f ca="1">IF(ISBLANK(F66),"",IF(COUNTIF(ScheduleA!$F$8:$F$274,F66)=1, INDIRECT("ScheduleA!D" &amp; (MATCH(F66,Table2[CITY CODE], 0) +7)),"CODE NOT VALID"))</f>
        <v>LOS ANGELES COUNTY</v>
      </c>
      <c r="K66" s="140" t="str">
        <f>IF(ISBLANK(F66),"",IF(COUNTIF(ScheduleA!$F$8:$F$274,F66)=1, "Row " &amp; MATCH(F66,Table2[[#All],[CITY CODE]], 0)+6,"CODE NOT VALID"))</f>
        <v>Row 72</v>
      </c>
      <c r="L66" s="129"/>
      <c r="M66" s="129"/>
      <c r="N66" s="129"/>
      <c r="O66" s="129"/>
      <c r="P66" s="129"/>
      <c r="Q66" s="129"/>
      <c r="R66" s="129"/>
      <c r="S66" s="129"/>
      <c r="T66" s="129"/>
      <c r="U66" s="129"/>
      <c r="V66" s="129"/>
      <c r="W66" s="129"/>
      <c r="X66" s="129"/>
      <c r="Y66" s="129"/>
      <c r="Z66" s="129"/>
      <c r="AA66" s="129"/>
      <c r="AB66" s="129"/>
      <c r="AC66" s="129"/>
      <c r="AD66" s="129"/>
      <c r="AE66" s="129"/>
    </row>
    <row r="67" spans="1:31" x14ac:dyDescent="0.3">
      <c r="A67" s="107"/>
      <c r="B67" s="107"/>
      <c r="C67" s="107"/>
      <c r="D67" s="107"/>
      <c r="E67" s="107"/>
      <c r="F67" s="133">
        <v>595</v>
      </c>
      <c r="G67" s="109"/>
      <c r="H67" s="110"/>
      <c r="I67" s="137" t="str">
        <f t="shared" ca="1" si="0"/>
        <v>LOS ANGELES COUNTY</v>
      </c>
      <c r="J67" s="137" t="str">
        <f ca="1">IF(ISBLANK(F67),"",IF(COUNTIF(ScheduleA!$F$8:$F$274,F67)=1, INDIRECT("ScheduleA!D" &amp; (MATCH(F67,Table2[CITY CODE], 0) +7)),"CODE NOT VALID"))</f>
        <v>Avalon</v>
      </c>
      <c r="K67" s="140" t="str">
        <f>IF(ISBLANK(F67),"",IF(COUNTIF(ScheduleA!$F$8:$F$274,F67)=1, "Row " &amp; MATCH(F67,Table2[[#All],[CITY CODE]], 0)+6,"CODE NOT VALID"))</f>
        <v>Row 73</v>
      </c>
      <c r="L67" s="129"/>
      <c r="M67" s="129"/>
      <c r="N67" s="129"/>
      <c r="O67" s="129"/>
      <c r="P67" s="129"/>
      <c r="Q67" s="129"/>
      <c r="R67" s="129"/>
      <c r="S67" s="129"/>
      <c r="T67" s="129"/>
      <c r="U67" s="129"/>
      <c r="V67" s="129"/>
      <c r="W67" s="129"/>
      <c r="X67" s="129"/>
      <c r="Y67" s="129"/>
      <c r="Z67" s="129"/>
      <c r="AA67" s="129"/>
      <c r="AB67" s="129"/>
      <c r="AC67" s="129"/>
      <c r="AD67" s="129"/>
      <c r="AE67" s="129"/>
    </row>
    <row r="68" spans="1:31" x14ac:dyDescent="0.3">
      <c r="A68" s="107"/>
      <c r="B68" s="107"/>
      <c r="C68" s="107"/>
      <c r="D68" s="107"/>
      <c r="E68" s="107"/>
      <c r="F68" s="133">
        <v>662</v>
      </c>
      <c r="G68" s="109"/>
      <c r="H68" s="110"/>
      <c r="I68" s="137" t="str">
        <f t="shared" ca="1" si="0"/>
        <v>LOS ANGELES COUNTY</v>
      </c>
      <c r="J68" s="137" t="str">
        <f ca="1">IF(ISBLANK(F68),"",IF(COUNTIF(ScheduleA!$F$8:$F$274,F68)=1, INDIRECT("ScheduleA!D" &amp; (MATCH(F68,Table2[CITY CODE], 0) +7)),"CODE NOT VALID"))</f>
        <v>Burbank</v>
      </c>
      <c r="K68" s="140" t="str">
        <f>IF(ISBLANK(F68),"",IF(COUNTIF(ScheduleA!$F$8:$F$274,F68)=1, "Row " &amp; MATCH(F68,Table2[[#All],[CITY CODE]], 0)+6,"CODE NOT VALID"))</f>
        <v>Row 74</v>
      </c>
      <c r="L68" s="129"/>
      <c r="M68" s="129"/>
      <c r="N68" s="129"/>
      <c r="O68" s="129"/>
      <c r="P68" s="129"/>
      <c r="Q68" s="129"/>
      <c r="R68" s="129"/>
      <c r="S68" s="129"/>
      <c r="T68" s="129"/>
      <c r="U68" s="129"/>
      <c r="V68" s="129"/>
      <c r="W68" s="129"/>
      <c r="X68" s="129"/>
      <c r="Y68" s="129"/>
      <c r="Z68" s="129"/>
      <c r="AA68" s="129"/>
      <c r="AB68" s="129"/>
      <c r="AC68" s="129"/>
      <c r="AD68" s="129"/>
      <c r="AE68" s="129"/>
    </row>
    <row r="69" spans="1:31" x14ac:dyDescent="0.3">
      <c r="A69" s="107"/>
      <c r="B69" s="107"/>
      <c r="C69" s="107"/>
      <c r="D69" s="107"/>
      <c r="E69" s="107"/>
      <c r="F69" s="133">
        <v>596</v>
      </c>
      <c r="G69" s="109"/>
      <c r="H69" s="110"/>
      <c r="I69" s="137" t="str">
        <f ca="1">VLOOKUP(J69,CountyLookup,2, FALSE)</f>
        <v>LOS ANGELES COUNTY</v>
      </c>
      <c r="J69" s="137" t="str">
        <f ca="1">IF(ISBLANK(F69),"",IF(COUNTIF(ScheduleA!$F$8:$F$274,F69)=1, INDIRECT("ScheduleA!D" &amp; (MATCH(F69,Table2[CITY CODE], 0) +7)),"CODE NOT VALID"))</f>
        <v>Commerce</v>
      </c>
      <c r="K69" s="140" t="str">
        <f>IF(ISBLANK(F69),"",IF(COUNTIF(ScheduleA!$F$8:$F$274,F69)=1, "Row " &amp; MATCH(F69,Table2[[#All],[CITY CODE]], 0)+6,"CODE NOT VALID"))</f>
        <v>Row 75</v>
      </c>
      <c r="L69" s="129"/>
      <c r="M69" s="129"/>
      <c r="N69" s="129"/>
      <c r="O69" s="129"/>
      <c r="P69" s="129"/>
      <c r="Q69" s="129"/>
      <c r="R69" s="129"/>
      <c r="S69" s="129"/>
      <c r="T69" s="129"/>
      <c r="U69" s="129"/>
      <c r="V69" s="129"/>
      <c r="W69" s="129"/>
      <c r="X69" s="129"/>
      <c r="Y69" s="129"/>
      <c r="Z69" s="129"/>
      <c r="AA69" s="129"/>
      <c r="AB69" s="129"/>
      <c r="AC69" s="129"/>
      <c r="AD69" s="129"/>
      <c r="AE69" s="129"/>
    </row>
    <row r="70" spans="1:31" x14ac:dyDescent="0.3">
      <c r="A70" s="107"/>
      <c r="B70" s="107"/>
      <c r="C70" s="107"/>
      <c r="D70" s="107"/>
      <c r="E70" s="107"/>
      <c r="F70" s="133">
        <v>589</v>
      </c>
      <c r="G70" s="109"/>
      <c r="H70" s="110"/>
      <c r="I70" s="137" t="str">
        <f t="shared" ca="1" si="0"/>
        <v>LOS ANGELES COUNTY</v>
      </c>
      <c r="J70" s="137" t="str">
        <f ca="1">IF(ISBLANK(F70),"",IF(COUNTIF(ScheduleA!$F$8:$F$274,F70)=1, INDIRECT("ScheduleA!D" &amp; (MATCH(F70,Table2[CITY CODE], 0) +7)),"CODE NOT VALID"))</f>
        <v>Compton</v>
      </c>
      <c r="K70" s="140" t="str">
        <f>IF(ISBLANK(F70),"",IF(COUNTIF(ScheduleA!$F$8:$F$274,F70)=1, "Row " &amp; MATCH(F70,Table2[[#All],[CITY CODE]], 0)+6,"CODE NOT VALID"))</f>
        <v>Row 76</v>
      </c>
      <c r="L70" s="129"/>
      <c r="M70" s="129"/>
      <c r="N70" s="129"/>
      <c r="O70" s="129"/>
      <c r="P70" s="129"/>
      <c r="Q70" s="129"/>
      <c r="R70" s="129"/>
      <c r="S70" s="129"/>
      <c r="T70" s="129"/>
      <c r="U70" s="129"/>
      <c r="V70" s="129"/>
      <c r="W70" s="129"/>
      <c r="X70" s="129"/>
      <c r="Y70" s="129"/>
      <c r="Z70" s="129"/>
      <c r="AA70" s="129"/>
      <c r="AB70" s="129"/>
      <c r="AC70" s="129"/>
      <c r="AD70" s="129"/>
      <c r="AE70" s="129"/>
    </row>
    <row r="71" spans="1:31" x14ac:dyDescent="0.3">
      <c r="A71" s="107"/>
      <c r="B71" s="107"/>
      <c r="C71" s="107"/>
      <c r="D71" s="107"/>
      <c r="E71" s="107"/>
      <c r="F71" s="133">
        <v>664</v>
      </c>
      <c r="G71" s="109"/>
      <c r="H71" s="110"/>
      <c r="I71" s="137" t="str">
        <f t="shared" ca="1" si="0"/>
        <v>LOS ANGELES COUNTY</v>
      </c>
      <c r="J71" s="137" t="str">
        <f ca="1">IF(ISBLANK(F71),"",IF(COUNTIF(ScheduleA!$F$8:$F$274,F71)=1, INDIRECT("ScheduleA!D" &amp; (MATCH(F71,Table2[CITY CODE], 0) +7)),"CODE NOT VALID"))</f>
        <v>Covina</v>
      </c>
      <c r="K71" s="140" t="str">
        <f>IF(ISBLANK(F71),"",IF(COUNTIF(ScheduleA!$F$8:$F$274,F71)=1, "Row " &amp; MATCH(F71,Table2[[#All],[CITY CODE]], 0)+6,"CODE NOT VALID"))</f>
        <v>Row 77</v>
      </c>
      <c r="L71" s="129"/>
      <c r="M71" s="129"/>
      <c r="N71" s="129"/>
      <c r="O71" s="129"/>
      <c r="P71" s="129"/>
      <c r="Q71" s="129"/>
      <c r="R71" s="129"/>
      <c r="S71" s="129"/>
      <c r="T71" s="129"/>
      <c r="U71" s="129"/>
      <c r="V71" s="129"/>
      <c r="W71" s="129"/>
      <c r="X71" s="129"/>
      <c r="Y71" s="129"/>
      <c r="Z71" s="129"/>
      <c r="AA71" s="129"/>
      <c r="AB71" s="129"/>
      <c r="AC71" s="129"/>
      <c r="AD71" s="129"/>
      <c r="AE71" s="129"/>
    </row>
    <row r="72" spans="1:31" x14ac:dyDescent="0.3">
      <c r="A72" s="107"/>
      <c r="B72" s="107"/>
      <c r="C72" s="107"/>
      <c r="D72" s="107"/>
      <c r="E72" s="107"/>
      <c r="F72" s="133">
        <v>678</v>
      </c>
      <c r="G72" s="109"/>
      <c r="H72" s="110"/>
      <c r="I72" s="137" t="str">
        <f t="shared" ca="1" si="0"/>
        <v>LOS ANGELES COUNTY</v>
      </c>
      <c r="J72" s="137" t="str">
        <f ca="1">IF(ISBLANK(F72),"",IF(COUNTIF(ScheduleA!$F$8:$F$274,F72)=1, INDIRECT("ScheduleA!D" &amp; (MATCH(F72,Table2[CITY CODE], 0) +7)),"CODE NOT VALID"))</f>
        <v>Cudahy</v>
      </c>
      <c r="K72" s="140" t="str">
        <f>IF(ISBLANK(F72),"",IF(COUNTIF(ScheduleA!$F$8:$F$274,F72)=1, "Row " &amp; MATCH(F72,Table2[[#All],[CITY CODE]], 0)+6,"CODE NOT VALID"))</f>
        <v>Row 78</v>
      </c>
      <c r="L72" s="129"/>
      <c r="M72" s="129"/>
      <c r="N72" s="129"/>
      <c r="O72" s="129"/>
      <c r="P72" s="129"/>
      <c r="Q72" s="129"/>
      <c r="R72" s="129"/>
      <c r="S72" s="129"/>
      <c r="T72" s="129"/>
      <c r="U72" s="129"/>
      <c r="V72" s="129"/>
      <c r="W72" s="129"/>
      <c r="X72" s="129"/>
      <c r="Y72" s="129"/>
      <c r="Z72" s="129"/>
      <c r="AA72" s="129"/>
      <c r="AB72" s="129"/>
      <c r="AC72" s="129"/>
      <c r="AD72" s="129"/>
      <c r="AE72" s="129"/>
    </row>
    <row r="73" spans="1:31" x14ac:dyDescent="0.3">
      <c r="A73" s="107"/>
      <c r="B73" s="107"/>
      <c r="C73" s="107"/>
      <c r="D73" s="107"/>
      <c r="E73" s="107"/>
      <c r="F73" s="133">
        <v>666</v>
      </c>
      <c r="G73" s="109"/>
      <c r="H73" s="110"/>
      <c r="I73" s="137" t="str">
        <f t="shared" ca="1" si="0"/>
        <v>LOS ANGELES COUNTY</v>
      </c>
      <c r="J73" s="137" t="str">
        <f ca="1">IF(ISBLANK(F73),"",IF(COUNTIF(ScheduleA!$F$8:$F$274,F73)=1, INDIRECT("ScheduleA!D" &amp; (MATCH(F73,Table2[CITY CODE], 0) +7)),"CODE NOT VALID"))</f>
        <v>Culver City</v>
      </c>
      <c r="K73" s="140" t="str">
        <f>IF(ISBLANK(F73),"",IF(COUNTIF(ScheduleA!$F$8:$F$274,F73)=1, "Row " &amp; MATCH(F73,Table2[[#All],[CITY CODE]], 0)+6,"CODE NOT VALID"))</f>
        <v>Row 79</v>
      </c>
      <c r="L73" s="129"/>
      <c r="M73" s="129"/>
      <c r="N73" s="129"/>
      <c r="O73" s="129"/>
      <c r="P73" s="129"/>
      <c r="Q73" s="129"/>
      <c r="R73" s="129"/>
      <c r="S73" s="129"/>
      <c r="T73" s="129"/>
      <c r="U73" s="129"/>
      <c r="V73" s="129"/>
      <c r="W73" s="129"/>
      <c r="X73" s="129"/>
      <c r="Y73" s="129"/>
      <c r="Z73" s="129"/>
      <c r="AA73" s="129"/>
      <c r="AB73" s="129"/>
      <c r="AC73" s="129"/>
      <c r="AD73" s="129"/>
      <c r="AE73" s="129"/>
    </row>
    <row r="74" spans="1:31" x14ac:dyDescent="0.3">
      <c r="A74" s="107"/>
      <c r="B74" s="107"/>
      <c r="C74" s="107"/>
      <c r="D74" s="107"/>
      <c r="E74" s="107"/>
      <c r="F74" s="133">
        <v>598</v>
      </c>
      <c r="G74" s="109"/>
      <c r="H74" s="110"/>
      <c r="I74" s="137" t="str">
        <f t="shared" ref="I74:I137" ca="1" si="1">VLOOKUP(J74,CountyLookup,2, FALSE)</f>
        <v>LOS ANGELES COUNTY</v>
      </c>
      <c r="J74" s="137" t="str">
        <f ca="1">IF(ISBLANK(F74),"",IF(COUNTIF(ScheduleA!$F$8:$F$274,F74)=1, INDIRECT("ScheduleA!D" &amp; (MATCH(F74,Table2[CITY CODE], 0) +7)),"CODE NOT VALID"))</f>
        <v>Downey</v>
      </c>
      <c r="K74" s="140" t="str">
        <f>IF(ISBLANK(F74),"",IF(COUNTIF(ScheduleA!$F$8:$F$274,F74)=1, "Row " &amp; MATCH(F74,Table2[[#All],[CITY CODE]], 0)+6,"CODE NOT VALID"))</f>
        <v>Row 80</v>
      </c>
      <c r="L74" s="129"/>
      <c r="M74" s="129"/>
      <c r="N74" s="129"/>
      <c r="O74" s="129"/>
      <c r="P74" s="129"/>
      <c r="Q74" s="129"/>
      <c r="R74" s="129"/>
      <c r="S74" s="129"/>
      <c r="T74" s="129"/>
      <c r="U74" s="129"/>
      <c r="V74" s="129"/>
      <c r="W74" s="129"/>
      <c r="X74" s="129"/>
      <c r="Y74" s="129"/>
      <c r="Z74" s="129"/>
      <c r="AA74" s="129"/>
      <c r="AB74" s="129"/>
      <c r="AC74" s="129"/>
      <c r="AD74" s="129"/>
      <c r="AE74" s="129"/>
    </row>
    <row r="75" spans="1:31" x14ac:dyDescent="0.3">
      <c r="A75" s="107"/>
      <c r="B75" s="107"/>
      <c r="C75" s="107"/>
      <c r="D75" s="107"/>
      <c r="E75" s="107"/>
      <c r="F75" s="133">
        <v>599</v>
      </c>
      <c r="G75" s="109"/>
      <c r="H75" s="110"/>
      <c r="I75" s="137" t="str">
        <f t="shared" ca="1" si="1"/>
        <v>LOS ANGELES COUNTY</v>
      </c>
      <c r="J75" s="137" t="str">
        <f ca="1">IF(ISBLANK(F75),"",IF(COUNTIF(ScheduleA!$F$8:$F$274,F75)=1, INDIRECT("ScheduleA!D" &amp; (MATCH(F75,Table2[CITY CODE], 0) +7)),"CODE NOT VALID"))</f>
        <v>El Monte</v>
      </c>
      <c r="K75" s="140" t="str">
        <f>IF(ISBLANK(F75),"",IF(COUNTIF(ScheduleA!$F$8:$F$274,F75)=1, "Row " &amp; MATCH(F75,Table2[[#All],[CITY CODE]], 0)+6,"CODE NOT VALID"))</f>
        <v>Row 81</v>
      </c>
      <c r="L75" s="129"/>
      <c r="M75" s="129"/>
      <c r="N75" s="129"/>
      <c r="O75" s="129"/>
      <c r="P75" s="129"/>
      <c r="Q75" s="129"/>
      <c r="R75" s="129"/>
      <c r="S75" s="129"/>
      <c r="T75" s="129"/>
      <c r="U75" s="129"/>
      <c r="V75" s="129"/>
      <c r="W75" s="129"/>
      <c r="X75" s="129"/>
      <c r="Y75" s="129"/>
      <c r="Z75" s="129"/>
      <c r="AA75" s="129"/>
      <c r="AB75" s="129"/>
      <c r="AC75" s="129"/>
      <c r="AD75" s="129"/>
      <c r="AE75" s="129"/>
    </row>
    <row r="76" spans="1:31" x14ac:dyDescent="0.3">
      <c r="A76" s="107"/>
      <c r="B76" s="107"/>
      <c r="C76" s="107"/>
      <c r="D76" s="107"/>
      <c r="E76" s="107"/>
      <c r="F76" s="133">
        <v>674</v>
      </c>
      <c r="G76" s="109"/>
      <c r="H76" s="110"/>
      <c r="I76" s="137" t="str">
        <f t="shared" ca="1" si="1"/>
        <v>LOS ANGELES COUNTY</v>
      </c>
      <c r="J76" s="137" t="str">
        <f ca="1">IF(ISBLANK(F76),"",IF(COUNTIF(ScheduleA!$F$8:$F$274,F76)=1, INDIRECT("ScheduleA!D" &amp; (MATCH(F76,Table2[CITY CODE], 0) +7)),"CODE NOT VALID"))</f>
        <v>Glendale</v>
      </c>
      <c r="K76" s="140" t="str">
        <f>IF(ISBLANK(F76),"",IF(COUNTIF(ScheduleA!$F$8:$F$274,F76)=1, "Row " &amp; MATCH(F76,Table2[[#All],[CITY CODE]], 0)+6,"CODE NOT VALID"))</f>
        <v>Row 82</v>
      </c>
      <c r="L76" s="129"/>
      <c r="M76" s="129"/>
      <c r="N76" s="129"/>
      <c r="O76" s="129"/>
      <c r="P76" s="129"/>
      <c r="Q76" s="129"/>
      <c r="R76" s="129"/>
      <c r="S76" s="129"/>
      <c r="T76" s="129"/>
      <c r="U76" s="129"/>
      <c r="V76" s="129"/>
      <c r="W76" s="129"/>
      <c r="X76" s="129"/>
      <c r="Y76" s="129"/>
      <c r="Z76" s="129"/>
      <c r="AA76" s="129"/>
      <c r="AB76" s="129"/>
      <c r="AC76" s="129"/>
      <c r="AD76" s="129"/>
      <c r="AE76" s="129"/>
    </row>
    <row r="77" spans="1:31" x14ac:dyDescent="0.3">
      <c r="A77" s="107"/>
      <c r="B77" s="107"/>
      <c r="C77" s="107"/>
      <c r="D77" s="107"/>
      <c r="E77" s="107"/>
      <c r="F77" s="133">
        <v>752</v>
      </c>
      <c r="G77" s="109"/>
      <c r="H77" s="110"/>
      <c r="I77" s="137" t="str">
        <f t="shared" ca="1" si="1"/>
        <v>LOS ANGELES COUNTY</v>
      </c>
      <c r="J77" s="137" t="str">
        <f ca="1">IF(ISBLANK(F77),"",IF(COUNTIF(ScheduleA!$F$8:$F$274,F77)=1, INDIRECT("ScheduleA!D" &amp; (MATCH(F77,Table2[CITY CODE], 0) +7)),"CODE NOT VALID"))</f>
        <v>Glendora</v>
      </c>
      <c r="K77" s="140" t="str">
        <f>IF(ISBLANK(F77),"",IF(COUNTIF(ScheduleA!$F$8:$F$274,F77)=1, "Row " &amp; MATCH(F77,Table2[[#All],[CITY CODE]], 0)+6,"CODE NOT VALID"))</f>
        <v>Row 83</v>
      </c>
      <c r="L77" s="129"/>
      <c r="M77" s="129"/>
      <c r="N77" s="129"/>
      <c r="O77" s="129"/>
      <c r="P77" s="129"/>
      <c r="Q77" s="129"/>
      <c r="R77" s="129"/>
      <c r="S77" s="129"/>
      <c r="T77" s="129"/>
      <c r="U77" s="129"/>
      <c r="V77" s="129"/>
      <c r="W77" s="129"/>
      <c r="X77" s="129"/>
      <c r="Y77" s="129"/>
      <c r="Z77" s="129"/>
      <c r="AA77" s="129"/>
      <c r="AB77" s="129"/>
      <c r="AC77" s="129"/>
      <c r="AD77" s="129"/>
      <c r="AE77" s="129"/>
    </row>
    <row r="78" spans="1:31" x14ac:dyDescent="0.3">
      <c r="A78" s="107"/>
      <c r="B78" s="107"/>
      <c r="C78" s="107"/>
      <c r="D78" s="107"/>
      <c r="E78" s="107"/>
      <c r="F78" s="133">
        <v>611</v>
      </c>
      <c r="G78" s="109"/>
      <c r="H78" s="110"/>
      <c r="I78" s="137" t="str">
        <f t="shared" ca="1" si="1"/>
        <v>LOS ANGELES COUNTY</v>
      </c>
      <c r="J78" s="137" t="str">
        <f ca="1">IF(ISBLANK(F78),"",IF(COUNTIF(ScheduleA!$F$8:$F$274,F78)=1, INDIRECT("ScheduleA!D" &amp; (MATCH(F78,Table2[CITY CODE], 0) +7)),"CODE NOT VALID"))</f>
        <v>Hawthorne</v>
      </c>
      <c r="K78" s="140" t="str">
        <f>IF(ISBLANK(F78),"",IF(COUNTIF(ScheduleA!$F$8:$F$274,F78)=1, "Row " &amp; MATCH(F78,Table2[[#All],[CITY CODE]], 0)+6,"CODE NOT VALID"))</f>
        <v>Row 84</v>
      </c>
      <c r="L78" s="129"/>
      <c r="M78" s="129"/>
      <c r="N78" s="129"/>
      <c r="O78" s="129"/>
      <c r="P78" s="129"/>
      <c r="Q78" s="129"/>
      <c r="R78" s="129"/>
      <c r="S78" s="129"/>
      <c r="T78" s="129"/>
      <c r="U78" s="129"/>
      <c r="V78" s="129"/>
      <c r="W78" s="129"/>
      <c r="X78" s="129"/>
      <c r="Y78" s="129"/>
      <c r="Z78" s="129"/>
      <c r="AA78" s="129"/>
      <c r="AB78" s="129"/>
      <c r="AC78" s="129"/>
      <c r="AD78" s="129"/>
      <c r="AE78" s="129"/>
    </row>
    <row r="79" spans="1:31" x14ac:dyDescent="0.3">
      <c r="A79" s="107"/>
      <c r="B79" s="107"/>
      <c r="C79" s="107"/>
      <c r="D79" s="107"/>
      <c r="E79" s="107"/>
      <c r="F79" s="133">
        <v>638</v>
      </c>
      <c r="G79" s="109"/>
      <c r="H79" s="110"/>
      <c r="I79" s="137" t="str">
        <f t="shared" ca="1" si="1"/>
        <v>LOS ANGELES COUNTY</v>
      </c>
      <c r="J79" s="137" t="str">
        <f ca="1">IF(ISBLANK(F79),"",IF(COUNTIF(ScheduleA!$F$8:$F$274,F79)=1, INDIRECT("ScheduleA!D" &amp; (MATCH(F79,Table2[CITY CODE], 0) +7)),"CODE NOT VALID"))</f>
        <v>Huntington Park</v>
      </c>
      <c r="K79" s="140" t="str">
        <f>IF(ISBLANK(F79),"",IF(COUNTIF(ScheduleA!$F$8:$F$274,F79)=1, "Row " &amp; MATCH(F79,Table2[[#All],[CITY CODE]], 0)+6,"CODE NOT VALID"))</f>
        <v>Row 85</v>
      </c>
      <c r="L79" s="129"/>
      <c r="M79" s="129"/>
      <c r="N79" s="129"/>
      <c r="O79" s="129"/>
      <c r="P79" s="129"/>
      <c r="Q79" s="129"/>
      <c r="R79" s="129"/>
      <c r="S79" s="129"/>
      <c r="T79" s="129"/>
      <c r="U79" s="129"/>
      <c r="V79" s="129"/>
      <c r="W79" s="129"/>
      <c r="X79" s="129"/>
      <c r="Y79" s="129"/>
      <c r="Z79" s="129"/>
      <c r="AA79" s="129"/>
      <c r="AB79" s="129"/>
      <c r="AC79" s="129"/>
      <c r="AD79" s="129"/>
      <c r="AE79" s="129"/>
    </row>
    <row r="80" spans="1:31" x14ac:dyDescent="0.3">
      <c r="A80" s="107"/>
      <c r="B80" s="107"/>
      <c r="C80" s="107"/>
      <c r="D80" s="107"/>
      <c r="E80" s="107"/>
      <c r="F80" s="133">
        <v>600</v>
      </c>
      <c r="G80" s="109"/>
      <c r="H80" s="110"/>
      <c r="I80" s="137" t="str">
        <f t="shared" ca="1" si="1"/>
        <v>LOS ANGELES COUNTY</v>
      </c>
      <c r="J80" s="137" t="str">
        <f ca="1">IF(ISBLANK(F80),"",IF(COUNTIF(ScheduleA!$F$8:$F$274,F80)=1, INDIRECT("ScheduleA!D" &amp; (MATCH(F80,Table2[CITY CODE], 0) +7)),"CODE NOT VALID"))</f>
        <v>Inglewood</v>
      </c>
      <c r="K80" s="140" t="str">
        <f>IF(ISBLANK(F80),"",IF(COUNTIF(ScheduleA!$F$8:$F$274,F80)=1, "Row " &amp; MATCH(F80,Table2[[#All],[CITY CODE]], 0)+6,"CODE NOT VALID"))</f>
        <v>Row 86</v>
      </c>
      <c r="L80" s="129"/>
      <c r="M80" s="129"/>
      <c r="N80" s="129"/>
      <c r="O80" s="129"/>
      <c r="P80" s="129"/>
      <c r="Q80" s="129"/>
      <c r="R80" s="129"/>
      <c r="S80" s="129"/>
      <c r="T80" s="129"/>
      <c r="U80" s="129"/>
      <c r="V80" s="129"/>
      <c r="W80" s="129"/>
      <c r="X80" s="129"/>
      <c r="Y80" s="129"/>
      <c r="Z80" s="129"/>
      <c r="AA80" s="129"/>
      <c r="AB80" s="129"/>
      <c r="AC80" s="129"/>
      <c r="AD80" s="129"/>
      <c r="AE80" s="129"/>
    </row>
    <row r="81" spans="1:31" x14ac:dyDescent="0.3">
      <c r="A81" s="107"/>
      <c r="B81" s="107"/>
      <c r="C81" s="107"/>
      <c r="D81" s="107"/>
      <c r="E81" s="107"/>
      <c r="F81" s="133">
        <v>670</v>
      </c>
      <c r="G81" s="109"/>
      <c r="H81" s="110"/>
      <c r="I81" s="137" t="str">
        <f t="shared" ca="1" si="1"/>
        <v>LOS ANGELES COUNTY</v>
      </c>
      <c r="J81" s="137" t="str">
        <f ca="1">IF(ISBLANK(F81),"",IF(COUNTIF(ScheduleA!$F$8:$F$274,F81)=1, INDIRECT("ScheduleA!D" &amp; (MATCH(F81,Table2[CITY CODE], 0) +7)),"CODE NOT VALID"))</f>
        <v>La Puente</v>
      </c>
      <c r="K81" s="140" t="str">
        <f>IF(ISBLANK(F81),"",IF(COUNTIF(ScheduleA!$F$8:$F$274,F81)=1, "Row " &amp; MATCH(F81,Table2[[#All],[CITY CODE]], 0)+6,"CODE NOT VALID"))</f>
        <v>Row 87</v>
      </c>
      <c r="L81" s="129"/>
      <c r="M81" s="129"/>
      <c r="N81" s="129"/>
      <c r="O81" s="129"/>
      <c r="P81" s="129"/>
      <c r="Q81" s="129"/>
      <c r="R81" s="129"/>
      <c r="S81" s="129"/>
      <c r="T81" s="129"/>
      <c r="U81" s="129"/>
      <c r="V81" s="129"/>
      <c r="W81" s="129"/>
      <c r="X81" s="129"/>
      <c r="Y81" s="129"/>
      <c r="Z81" s="129"/>
      <c r="AA81" s="129"/>
      <c r="AB81" s="129"/>
      <c r="AC81" s="129"/>
      <c r="AD81" s="129"/>
      <c r="AE81" s="129"/>
    </row>
    <row r="82" spans="1:31" x14ac:dyDescent="0.3">
      <c r="A82" s="107"/>
      <c r="B82" s="107"/>
      <c r="C82" s="107"/>
      <c r="D82" s="107"/>
      <c r="E82" s="107"/>
      <c r="F82" s="133">
        <v>676</v>
      </c>
      <c r="G82" s="109"/>
      <c r="H82" s="110"/>
      <c r="I82" s="137" t="str">
        <f t="shared" ca="1" si="1"/>
        <v>LOS ANGELES COUNTY</v>
      </c>
      <c r="J82" s="137" t="str">
        <f ca="1">IF(ISBLANK(F82),"",IF(COUNTIF(ScheduleA!$F$8:$F$274,F82)=1, INDIRECT("ScheduleA!D" &amp; (MATCH(F82,Table2[CITY CODE], 0) +7)),"CODE NOT VALID"))</f>
        <v>Lawndale</v>
      </c>
      <c r="K82" s="140" t="str">
        <f>IF(ISBLANK(F82),"",IF(COUNTIF(ScheduleA!$F$8:$F$274,F82)=1, "Row " &amp; MATCH(F82,Table2[[#All],[CITY CODE]], 0)+6,"CODE NOT VALID"))</f>
        <v>Row 88</v>
      </c>
      <c r="L82" s="129"/>
      <c r="M82" s="129"/>
      <c r="N82" s="129"/>
      <c r="O82" s="129"/>
      <c r="P82" s="129"/>
      <c r="Q82" s="129"/>
      <c r="R82" s="129"/>
      <c r="S82" s="129"/>
      <c r="T82" s="129"/>
      <c r="U82" s="129"/>
      <c r="V82" s="129"/>
      <c r="W82" s="129"/>
      <c r="X82" s="129"/>
      <c r="Y82" s="129"/>
      <c r="Z82" s="129"/>
      <c r="AA82" s="129"/>
      <c r="AB82" s="129"/>
      <c r="AC82" s="129"/>
      <c r="AD82" s="129"/>
      <c r="AE82" s="129"/>
    </row>
    <row r="83" spans="1:31" x14ac:dyDescent="0.3">
      <c r="A83" s="107"/>
      <c r="B83" s="107"/>
      <c r="C83" s="107"/>
      <c r="D83" s="107"/>
      <c r="E83" s="107"/>
      <c r="F83" s="133">
        <v>588</v>
      </c>
      <c r="G83" s="109"/>
      <c r="H83" s="110"/>
      <c r="I83" s="137" t="str">
        <f t="shared" ca="1" si="1"/>
        <v>LOS ANGELES COUNTY</v>
      </c>
      <c r="J83" s="137" t="str">
        <f ca="1">IF(ISBLANK(F83),"",IF(COUNTIF(ScheduleA!$F$8:$F$274,F83)=1, INDIRECT("ScheduleA!D" &amp; (MATCH(F83,Table2[CITY CODE], 0) +7)),"CODE NOT VALID"))</f>
        <v>Long Beach</v>
      </c>
      <c r="K83" s="140" t="str">
        <f>IF(ISBLANK(F83),"",IF(COUNTIF(ScheduleA!$F$8:$F$274,F83)=1, "Row " &amp; MATCH(F83,Table2[[#All],[CITY CODE]], 0)+6,"CODE NOT VALID"))</f>
        <v>Row 89</v>
      </c>
      <c r="L83" s="129"/>
      <c r="M83" s="129"/>
      <c r="N83" s="129"/>
      <c r="O83" s="129"/>
      <c r="P83" s="129"/>
      <c r="Q83" s="129"/>
      <c r="R83" s="129"/>
      <c r="S83" s="129"/>
      <c r="T83" s="129"/>
      <c r="U83" s="129"/>
      <c r="V83" s="129"/>
      <c r="W83" s="129"/>
      <c r="X83" s="129"/>
      <c r="Y83" s="129"/>
      <c r="Z83" s="129"/>
      <c r="AA83" s="129"/>
      <c r="AB83" s="129"/>
      <c r="AC83" s="129"/>
      <c r="AD83" s="129"/>
      <c r="AE83" s="129"/>
    </row>
    <row r="84" spans="1:31" x14ac:dyDescent="0.3">
      <c r="A84" s="107"/>
      <c r="B84" s="107"/>
      <c r="C84" s="107"/>
      <c r="D84" s="107"/>
      <c r="E84" s="107"/>
      <c r="F84" s="133">
        <v>590</v>
      </c>
      <c r="G84" s="109"/>
      <c r="H84" s="110"/>
      <c r="I84" s="137" t="str">
        <f t="shared" ca="1" si="1"/>
        <v>LOS ANGELES COUNTY</v>
      </c>
      <c r="J84" s="137" t="str">
        <f ca="1">IF(ISBLANK(F84),"",IF(COUNTIF(ScheduleA!$F$8:$F$274,F84)=1, INDIRECT("ScheduleA!D" &amp; (MATCH(F84,Table2[CITY CODE], 0) +7)),"CODE NOT VALID"))</f>
        <v>Lynwood</v>
      </c>
      <c r="K84" s="140" t="str">
        <f>IF(ISBLANK(F84),"",IF(COUNTIF(ScheduleA!$F$8:$F$274,F84)=1, "Row " &amp; MATCH(F84,Table2[[#All],[CITY CODE]], 0)+6,"CODE NOT VALID"))</f>
        <v>Row 90</v>
      </c>
      <c r="L84" s="129"/>
      <c r="M84" s="129"/>
      <c r="N84" s="129"/>
      <c r="O84" s="129"/>
      <c r="P84" s="129"/>
      <c r="Q84" s="129"/>
      <c r="R84" s="129"/>
      <c r="S84" s="129"/>
      <c r="T84" s="129"/>
      <c r="U84" s="129"/>
      <c r="V84" s="129"/>
      <c r="W84" s="129"/>
      <c r="X84" s="129"/>
      <c r="Y84" s="129"/>
      <c r="Z84" s="129"/>
      <c r="AA84" s="129"/>
      <c r="AB84" s="129"/>
      <c r="AC84" s="129"/>
      <c r="AD84" s="129"/>
      <c r="AE84" s="129"/>
    </row>
    <row r="85" spans="1:31" x14ac:dyDescent="0.3">
      <c r="A85" s="107"/>
      <c r="B85" s="107"/>
      <c r="C85" s="107"/>
      <c r="D85" s="107"/>
      <c r="E85" s="107"/>
      <c r="F85" s="133">
        <v>680</v>
      </c>
      <c r="G85" s="109"/>
      <c r="H85" s="110"/>
      <c r="I85" s="137" t="str">
        <f t="shared" ca="1" si="1"/>
        <v>LOS ANGELES COUNTY</v>
      </c>
      <c r="J85" s="137" t="str">
        <f ca="1">IF(ISBLANK(F85),"",IF(COUNTIF(ScheduleA!$F$8:$F$274,F85)=1, INDIRECT("ScheduleA!D" &amp; (MATCH(F85,Table2[CITY CODE], 0) +7)),"CODE NOT VALID"))</f>
        <v>Pasadena</v>
      </c>
      <c r="K85" s="140" t="str">
        <f>IF(ISBLANK(F85),"",IF(COUNTIF(ScheduleA!$F$8:$F$274,F85)=1, "Row " &amp; MATCH(F85,Table2[[#All],[CITY CODE]], 0)+6,"CODE NOT VALID"))</f>
        <v>Row 91</v>
      </c>
      <c r="L85" s="129"/>
      <c r="M85" s="129"/>
      <c r="N85" s="129"/>
      <c r="O85" s="129"/>
      <c r="P85" s="129"/>
      <c r="Q85" s="129"/>
      <c r="R85" s="129"/>
      <c r="S85" s="129"/>
      <c r="T85" s="129"/>
      <c r="U85" s="129"/>
      <c r="V85" s="129"/>
      <c r="W85" s="129"/>
      <c r="X85" s="129"/>
      <c r="Y85" s="129"/>
      <c r="Z85" s="129"/>
      <c r="AA85" s="129"/>
      <c r="AB85" s="129"/>
      <c r="AC85" s="129"/>
      <c r="AD85" s="129"/>
      <c r="AE85" s="129"/>
    </row>
    <row r="86" spans="1:31" x14ac:dyDescent="0.3">
      <c r="A86" s="107"/>
      <c r="B86" s="107"/>
      <c r="C86" s="107"/>
      <c r="D86" s="107"/>
      <c r="E86" s="107"/>
      <c r="F86" s="133">
        <v>582</v>
      </c>
      <c r="G86" s="109"/>
      <c r="H86" s="110"/>
      <c r="I86" s="137" t="str">
        <f t="shared" ca="1" si="1"/>
        <v>LOS ANGELES COUNTY</v>
      </c>
      <c r="J86" s="137" t="str">
        <f ca="1">IF(ISBLANK(F86),"",IF(COUNTIF(ScheduleA!$F$8:$F$274,F86)=1, INDIRECT("ScheduleA!D" &amp; (MATCH(F86,Table2[CITY CODE], 0) +7)),"CODE NOT VALID"))</f>
        <v>Pico Rivera</v>
      </c>
      <c r="K86" s="140" t="str">
        <f>IF(ISBLANK(F86),"",IF(COUNTIF(ScheduleA!$F$8:$F$274,F86)=1, "Row " &amp; MATCH(F86,Table2[[#All],[CITY CODE]], 0)+6,"CODE NOT VALID"))</f>
        <v>Row 92</v>
      </c>
      <c r="L86" s="129"/>
      <c r="M86" s="129"/>
      <c r="N86" s="129"/>
      <c r="O86" s="129"/>
      <c r="P86" s="129"/>
      <c r="Q86" s="129"/>
      <c r="R86" s="129"/>
      <c r="S86" s="129"/>
      <c r="T86" s="129"/>
      <c r="U86" s="129"/>
      <c r="V86" s="129"/>
      <c r="W86" s="129"/>
      <c r="X86" s="129"/>
      <c r="Y86" s="129"/>
      <c r="Z86" s="129"/>
      <c r="AA86" s="129"/>
      <c r="AB86" s="129"/>
      <c r="AC86" s="129"/>
      <c r="AD86" s="129"/>
      <c r="AE86" s="129"/>
    </row>
    <row r="87" spans="1:31" x14ac:dyDescent="0.3">
      <c r="A87" s="107"/>
      <c r="B87" s="107"/>
      <c r="C87" s="107"/>
      <c r="D87" s="107"/>
      <c r="E87" s="107"/>
      <c r="F87" s="133">
        <v>668</v>
      </c>
      <c r="G87" s="109"/>
      <c r="H87" s="110"/>
      <c r="I87" s="137" t="str">
        <f t="shared" ca="1" si="1"/>
        <v>LOS ANGELES COUNTY</v>
      </c>
      <c r="J87" s="137" t="str">
        <f ca="1">IF(ISBLANK(F87),"",IF(COUNTIF(ScheduleA!$F$8:$F$274,F87)=1, INDIRECT("ScheduleA!D" &amp; (MATCH(F87,Table2[CITY CODE], 0) +7)),"CODE NOT VALID"))</f>
        <v>Pomona</v>
      </c>
      <c r="K87" s="140" t="str">
        <f>IF(ISBLANK(F87),"",IF(COUNTIF(ScheduleA!$F$8:$F$274,F87)=1, "Row " &amp; MATCH(F87,Table2[[#All],[CITY CODE]], 0)+6,"CODE NOT VALID"))</f>
        <v>Row 93</v>
      </c>
      <c r="L87" s="129"/>
      <c r="M87" s="129"/>
      <c r="N87" s="129"/>
      <c r="O87" s="129"/>
      <c r="P87" s="129"/>
      <c r="Q87" s="129"/>
      <c r="R87" s="129"/>
      <c r="S87" s="129"/>
      <c r="T87" s="129"/>
      <c r="U87" s="129"/>
      <c r="V87" s="129"/>
      <c r="W87" s="129"/>
      <c r="X87" s="129"/>
      <c r="Y87" s="129"/>
      <c r="Z87" s="129"/>
      <c r="AA87" s="129"/>
      <c r="AB87" s="129"/>
      <c r="AC87" s="129"/>
      <c r="AD87" s="129"/>
      <c r="AE87" s="129"/>
    </row>
    <row r="88" spans="1:31" x14ac:dyDescent="0.3">
      <c r="A88" s="107"/>
      <c r="B88" s="107"/>
      <c r="C88" s="107"/>
      <c r="D88" s="107"/>
      <c r="E88" s="107"/>
      <c r="F88" s="133">
        <v>602</v>
      </c>
      <c r="G88" s="109"/>
      <c r="H88" s="110"/>
      <c r="I88" s="137" t="str">
        <f t="shared" ca="1" si="1"/>
        <v>LOS ANGELES COUNTY</v>
      </c>
      <c r="J88" s="137" t="str">
        <f ca="1">IF(ISBLANK(F88),"",IF(COUNTIF(ScheduleA!$F$8:$F$274,F88)=1, INDIRECT("ScheduleA!D" &amp; (MATCH(F88,Table2[CITY CODE], 0) +7)),"CODE NOT VALID"))</f>
        <v>San Fernando</v>
      </c>
      <c r="K88" s="140" t="str">
        <f>IF(ISBLANK(F88),"",IF(COUNTIF(ScheduleA!$F$8:$F$274,F88)=1, "Row " &amp; MATCH(F88,Table2[[#All],[CITY CODE]], 0)+6,"CODE NOT VALID"))</f>
        <v>Row 94</v>
      </c>
      <c r="L88" s="129"/>
      <c r="M88" s="129"/>
      <c r="N88" s="129"/>
      <c r="O88" s="129"/>
      <c r="P88" s="129"/>
      <c r="Q88" s="129"/>
      <c r="R88" s="129"/>
      <c r="S88" s="129"/>
      <c r="T88" s="129"/>
      <c r="U88" s="129"/>
      <c r="V88" s="129"/>
      <c r="W88" s="129"/>
      <c r="X88" s="129"/>
      <c r="Y88" s="129"/>
      <c r="Z88" s="129"/>
      <c r="AA88" s="129"/>
      <c r="AB88" s="129"/>
      <c r="AC88" s="129"/>
      <c r="AD88" s="129"/>
      <c r="AE88" s="129"/>
    </row>
    <row r="89" spans="1:31" x14ac:dyDescent="0.3">
      <c r="A89" s="107"/>
      <c r="B89" s="107"/>
      <c r="C89" s="107"/>
      <c r="D89" s="107"/>
      <c r="E89" s="107"/>
      <c r="F89" s="133">
        <v>672</v>
      </c>
      <c r="G89" s="109"/>
      <c r="H89" s="110"/>
      <c r="I89" s="137" t="str">
        <f t="shared" ca="1" si="1"/>
        <v>LOS ANGELES COUNTY</v>
      </c>
      <c r="J89" s="137" t="str">
        <f ca="1">IF(ISBLANK(F89),"",IF(COUNTIF(ScheduleA!$F$8:$F$274,F89)=1, INDIRECT("ScheduleA!D" &amp; (MATCH(F89,Table2[CITY CODE], 0) +7)),"CODE NOT VALID"))</f>
        <v>Santa Fe Springs</v>
      </c>
      <c r="K89" s="140" t="str">
        <f>IF(ISBLANK(F89),"",IF(COUNTIF(ScheduleA!$F$8:$F$274,F89)=1, "Row " &amp; MATCH(F89,Table2[[#All],[CITY CODE]], 0)+6,"CODE NOT VALID"))</f>
        <v>Row 95</v>
      </c>
      <c r="L89" s="129"/>
      <c r="M89" s="129"/>
      <c r="N89" s="129"/>
      <c r="O89" s="129"/>
      <c r="P89" s="129"/>
      <c r="Q89" s="129"/>
      <c r="R89" s="129"/>
      <c r="S89" s="129"/>
      <c r="T89" s="129"/>
      <c r="U89" s="129"/>
      <c r="V89" s="129"/>
      <c r="W89" s="129"/>
      <c r="X89" s="129"/>
      <c r="Y89" s="129"/>
      <c r="Z89" s="129"/>
      <c r="AA89" s="129"/>
      <c r="AB89" s="129"/>
      <c r="AC89" s="129"/>
      <c r="AD89" s="129"/>
      <c r="AE89" s="129"/>
    </row>
    <row r="90" spans="1:31" x14ac:dyDescent="0.3">
      <c r="A90" s="107"/>
      <c r="B90" s="107"/>
      <c r="C90" s="107"/>
      <c r="D90" s="107"/>
      <c r="E90" s="107"/>
      <c r="F90" s="133">
        <v>591</v>
      </c>
      <c r="G90" s="109"/>
      <c r="H90" s="110"/>
      <c r="I90" s="137" t="str">
        <f t="shared" ca="1" si="1"/>
        <v>LOS ANGELES COUNTY</v>
      </c>
      <c r="J90" s="137" t="str">
        <f ca="1">IF(ISBLANK(F90),"",IF(COUNTIF(ScheduleA!$F$8:$F$274,F90)=1, INDIRECT("ScheduleA!D" &amp; (MATCH(F90,Table2[CITY CODE], 0) +7)),"CODE NOT VALID"))</f>
        <v>Santa Monica</v>
      </c>
      <c r="K90" s="140" t="str">
        <f>IF(ISBLANK(F90),"",IF(COUNTIF(ScheduleA!$F$8:$F$274,F90)=1, "Row " &amp; MATCH(F90,Table2[[#All],[CITY CODE]], 0)+6,"CODE NOT VALID"))</f>
        <v>Row 96</v>
      </c>
      <c r="L90" s="129"/>
      <c r="M90" s="129"/>
      <c r="N90" s="129"/>
      <c r="O90" s="129"/>
      <c r="P90" s="129"/>
      <c r="Q90" s="129"/>
      <c r="R90" s="129"/>
      <c r="S90" s="129"/>
      <c r="T90" s="129"/>
      <c r="U90" s="129"/>
      <c r="V90" s="129"/>
      <c r="W90" s="129"/>
      <c r="X90" s="129"/>
      <c r="Y90" s="129"/>
      <c r="Z90" s="129"/>
      <c r="AA90" s="129"/>
      <c r="AB90" s="129"/>
      <c r="AC90" s="129"/>
      <c r="AD90" s="129"/>
      <c r="AE90" s="129"/>
    </row>
    <row r="91" spans="1:31" x14ac:dyDescent="0.3">
      <c r="A91" s="107"/>
      <c r="B91" s="107"/>
      <c r="C91" s="107"/>
      <c r="D91" s="107"/>
      <c r="E91" s="107"/>
      <c r="F91" s="133">
        <v>601</v>
      </c>
      <c r="G91" s="109"/>
      <c r="H91" s="110"/>
      <c r="I91" s="137" t="str">
        <f t="shared" ca="1" si="1"/>
        <v>LOS ANGELES COUNTY</v>
      </c>
      <c r="J91" s="137" t="str">
        <f ca="1">IF(ISBLANK(F91),"",IF(COUNTIF(ScheduleA!$F$8:$F$274,F91)=1, INDIRECT("ScheduleA!D" &amp; (MATCH(F91,Table2[CITY CODE], 0) +7)),"CODE NOT VALID"))</f>
        <v>South El Monte</v>
      </c>
      <c r="K91" s="140" t="str">
        <f>IF(ISBLANK(F91),"",IF(COUNTIF(ScheduleA!$F$8:$F$274,F91)=1, "Row " &amp; MATCH(F91,Table2[[#All],[CITY CODE]], 0)+6,"CODE NOT VALID"))</f>
        <v>Row 97</v>
      </c>
      <c r="L91" s="129"/>
      <c r="M91" s="129"/>
      <c r="N91" s="129"/>
      <c r="O91" s="129"/>
      <c r="P91" s="129"/>
      <c r="Q91" s="129"/>
      <c r="R91" s="129"/>
      <c r="S91" s="129"/>
      <c r="T91" s="129"/>
      <c r="U91" s="129"/>
      <c r="V91" s="129"/>
      <c r="W91" s="129"/>
      <c r="X91" s="129"/>
      <c r="Y91" s="129"/>
      <c r="Z91" s="129"/>
      <c r="AA91" s="129"/>
      <c r="AB91" s="129"/>
      <c r="AC91" s="129"/>
      <c r="AD91" s="129"/>
      <c r="AE91" s="129"/>
    </row>
    <row r="92" spans="1:31" x14ac:dyDescent="0.3">
      <c r="A92" s="107"/>
      <c r="B92" s="107"/>
      <c r="C92" s="107"/>
      <c r="D92" s="107"/>
      <c r="E92" s="107"/>
      <c r="F92" s="133">
        <v>580</v>
      </c>
      <c r="G92" s="109"/>
      <c r="H92" s="110"/>
      <c r="I92" s="137" t="str">
        <f t="shared" ca="1" si="1"/>
        <v>LOS ANGELES COUNTY</v>
      </c>
      <c r="J92" s="137" t="str">
        <f ca="1">IF(ISBLANK(F92),"",IF(COUNTIF(ScheduleA!$F$8:$F$274,F92)=1, INDIRECT("ScheduleA!D" &amp; (MATCH(F92,Table2[CITY CODE], 0) +7)),"CODE NOT VALID"))</f>
        <v>South Gate</v>
      </c>
      <c r="K92" s="140" t="str">
        <f>IF(ISBLANK(F92),"",IF(COUNTIF(ScheduleA!$F$8:$F$274,F92)=1, "Row " &amp; MATCH(F92,Table2[[#All],[CITY CODE]], 0)+6,"CODE NOT VALID"))</f>
        <v>Row 98</v>
      </c>
      <c r="L92" s="129"/>
      <c r="M92" s="129"/>
      <c r="N92" s="129"/>
      <c r="O92" s="129"/>
      <c r="P92" s="129"/>
      <c r="Q92" s="129"/>
      <c r="R92" s="129"/>
      <c r="S92" s="129"/>
      <c r="T92" s="129"/>
      <c r="U92" s="129"/>
      <c r="V92" s="129"/>
      <c r="W92" s="129"/>
      <c r="X92" s="129"/>
      <c r="Y92" s="129"/>
      <c r="Z92" s="129"/>
      <c r="AA92" s="129"/>
      <c r="AB92" s="129"/>
      <c r="AC92" s="129"/>
      <c r="AD92" s="129"/>
      <c r="AE92" s="129"/>
    </row>
    <row r="93" spans="1:31" x14ac:dyDescent="0.3">
      <c r="A93" s="107"/>
      <c r="B93" s="107"/>
      <c r="C93" s="107"/>
      <c r="D93" s="107"/>
      <c r="E93" s="107"/>
      <c r="F93" s="133">
        <v>144</v>
      </c>
      <c r="G93" s="109"/>
      <c r="H93" s="110"/>
      <c r="I93" s="137" t="str">
        <f t="shared" ca="1" si="1"/>
        <v>MADERA COUNTY</v>
      </c>
      <c r="J93" s="137" t="str">
        <f ca="1">IF(ISBLANK(F93),"",IF(COUNTIF(ScheduleA!$F$8:$F$274,F93)=1, INDIRECT("ScheduleA!D" &amp; (MATCH(F93,Table2[CITY CODE], 0) +7)),"CODE NOT VALID"))</f>
        <v>MADERA COUNTY</v>
      </c>
      <c r="K93" s="140" t="str">
        <f>IF(ISBLANK(F93),"",IF(COUNTIF(ScheduleA!$F$8:$F$274,F93)=1, "Row " &amp; MATCH(F93,Table2[[#All],[CITY CODE]], 0)+6,"CODE NOT VALID"))</f>
        <v>Row 99</v>
      </c>
      <c r="L93" s="129"/>
      <c r="M93" s="129"/>
      <c r="N93" s="129"/>
      <c r="O93" s="129"/>
      <c r="P93" s="129"/>
      <c r="Q93" s="129"/>
      <c r="R93" s="129"/>
      <c r="S93" s="129"/>
      <c r="T93" s="129"/>
      <c r="U93" s="129"/>
      <c r="V93" s="129"/>
      <c r="W93" s="129"/>
      <c r="X93" s="129"/>
      <c r="Y93" s="129"/>
      <c r="Z93" s="129"/>
      <c r="AA93" s="129"/>
      <c r="AB93" s="129"/>
      <c r="AC93" s="129"/>
      <c r="AD93" s="129"/>
      <c r="AE93" s="129"/>
    </row>
    <row r="94" spans="1:31" x14ac:dyDescent="0.3">
      <c r="A94" s="107"/>
      <c r="B94" s="107"/>
      <c r="C94" s="107"/>
      <c r="D94" s="107"/>
      <c r="E94" s="107"/>
      <c r="F94" s="133">
        <v>682</v>
      </c>
      <c r="G94" s="109"/>
      <c r="H94" s="110"/>
      <c r="I94" s="137" t="str">
        <f t="shared" ca="1" si="1"/>
        <v>MADERA COUNTY</v>
      </c>
      <c r="J94" s="137" t="str">
        <f ca="1">IF(ISBLANK(F94),"",IF(COUNTIF(ScheduleA!$F$8:$F$274,F94)=1, INDIRECT("ScheduleA!D" &amp; (MATCH(F94,Table2[CITY CODE], 0) +7)),"CODE NOT VALID"))</f>
        <v>Chowchilla</v>
      </c>
      <c r="K94" s="140" t="str">
        <f>IF(ISBLANK(F94),"",IF(COUNTIF(ScheduleA!$F$8:$F$274,F94)=1, "Row " &amp; MATCH(F94,Table2[[#All],[CITY CODE]], 0)+6,"CODE NOT VALID"))</f>
        <v>Row 100</v>
      </c>
      <c r="L94" s="129"/>
      <c r="M94" s="129"/>
      <c r="N94" s="129"/>
      <c r="O94" s="129"/>
      <c r="P94" s="129"/>
      <c r="Q94" s="129"/>
      <c r="R94" s="129"/>
      <c r="S94" s="129"/>
      <c r="T94" s="129"/>
      <c r="U94" s="129"/>
      <c r="V94" s="129"/>
      <c r="W94" s="129"/>
      <c r="X94" s="129"/>
      <c r="Y94" s="129"/>
      <c r="Z94" s="129"/>
      <c r="AA94" s="129"/>
      <c r="AB94" s="129"/>
      <c r="AC94" s="129"/>
      <c r="AD94" s="129"/>
      <c r="AE94" s="129"/>
    </row>
    <row r="95" spans="1:31" x14ac:dyDescent="0.3">
      <c r="A95" s="107"/>
      <c r="B95" s="107"/>
      <c r="C95" s="107"/>
      <c r="D95" s="107"/>
      <c r="E95" s="107"/>
      <c r="F95" s="133">
        <v>476</v>
      </c>
      <c r="G95" s="109"/>
      <c r="H95" s="110"/>
      <c r="I95" s="137" t="str">
        <f t="shared" ca="1" si="1"/>
        <v>MADERA COUNTY</v>
      </c>
      <c r="J95" s="137" t="str">
        <f ca="1">IF(ISBLANK(F95),"",IF(COUNTIF(ScheduleA!$F$8:$F$274,F95)=1, INDIRECT("ScheduleA!D" &amp; (MATCH(F95,Table2[CITY CODE], 0) +7)),"CODE NOT VALID"))</f>
        <v>Madera</v>
      </c>
      <c r="K95" s="140" t="str">
        <f>IF(ISBLANK(F95),"",IF(COUNTIF(ScheduleA!$F$8:$F$274,F95)=1, "Row " &amp; MATCH(F95,Table2[[#All],[CITY CODE]], 0)+6,"CODE NOT VALID"))</f>
        <v>Row 101</v>
      </c>
      <c r="L95" s="129"/>
      <c r="M95" s="129"/>
      <c r="N95" s="129"/>
      <c r="O95" s="129"/>
      <c r="P95" s="129"/>
      <c r="Q95" s="129"/>
      <c r="R95" s="129"/>
      <c r="S95" s="129"/>
      <c r="T95" s="129"/>
      <c r="U95" s="129"/>
      <c r="V95" s="129"/>
      <c r="W95" s="129"/>
      <c r="X95" s="129"/>
      <c r="Y95" s="129"/>
      <c r="Z95" s="129"/>
      <c r="AA95" s="129"/>
      <c r="AB95" s="129"/>
      <c r="AC95" s="129"/>
      <c r="AD95" s="129"/>
      <c r="AE95" s="129"/>
    </row>
    <row r="96" spans="1:31" x14ac:dyDescent="0.3">
      <c r="A96" s="107"/>
      <c r="B96" s="107"/>
      <c r="C96" s="107"/>
      <c r="D96" s="107"/>
      <c r="E96" s="107"/>
      <c r="F96" s="133">
        <v>311</v>
      </c>
      <c r="G96" s="109"/>
      <c r="H96" s="110"/>
      <c r="I96" s="137" t="str">
        <f t="shared" ca="1" si="1"/>
        <v>MARIN COUNTY</v>
      </c>
      <c r="J96" s="137" t="str">
        <f ca="1">IF(ISBLANK(F96),"",IF(COUNTIF(ScheduleA!$F$8:$F$274,F96)=1, INDIRECT("ScheduleA!D" &amp; (MATCH(F96,Table2[CITY CODE], 0) +7)),"CODE NOT VALID"))</f>
        <v>MARIN COUNTY</v>
      </c>
      <c r="K96" s="140" t="str">
        <f>IF(ISBLANK(F96),"",IF(COUNTIF(ScheduleA!$F$8:$F$274,F96)=1, "Row " &amp; MATCH(F96,Table2[[#All],[CITY CODE]], 0)+6,"CODE NOT VALID"))</f>
        <v>Row 102</v>
      </c>
      <c r="L96" s="129"/>
      <c r="M96" s="129"/>
      <c r="N96" s="129"/>
      <c r="O96" s="129"/>
      <c r="P96" s="129"/>
      <c r="Q96" s="129"/>
      <c r="R96" s="129"/>
      <c r="S96" s="129"/>
      <c r="T96" s="129"/>
      <c r="U96" s="129"/>
      <c r="V96" s="129"/>
      <c r="W96" s="129"/>
      <c r="X96" s="129"/>
      <c r="Y96" s="129"/>
      <c r="Z96" s="129"/>
      <c r="AA96" s="129"/>
      <c r="AB96" s="129"/>
      <c r="AC96" s="129"/>
      <c r="AD96" s="129"/>
      <c r="AE96" s="129"/>
    </row>
    <row r="97" spans="1:31" x14ac:dyDescent="0.3">
      <c r="A97" s="107"/>
      <c r="B97" s="107"/>
      <c r="C97" s="107"/>
      <c r="D97" s="107"/>
      <c r="E97" s="107"/>
      <c r="F97" s="133">
        <v>640</v>
      </c>
      <c r="G97" s="109"/>
      <c r="H97" s="110"/>
      <c r="I97" s="137" t="str">
        <f t="shared" ca="1" si="1"/>
        <v>MARIN COUNTY</v>
      </c>
      <c r="J97" s="137" t="str">
        <f ca="1">IF(ISBLANK(F97),"",IF(COUNTIF(ScheduleA!$F$8:$F$274,F97)=1, INDIRECT("ScheduleA!D" &amp; (MATCH(F97,Table2[CITY CODE], 0) +7)),"CODE NOT VALID"))</f>
        <v>Corte Madera</v>
      </c>
      <c r="K97" s="140" t="str">
        <f>IF(ISBLANK(F97),"",IF(COUNTIF(ScheduleA!$F$8:$F$274,F97)=1, "Row " &amp; MATCH(F97,Table2[[#All],[CITY CODE]], 0)+6,"CODE NOT VALID"))</f>
        <v>Row 103</v>
      </c>
      <c r="L97" s="129"/>
      <c r="M97" s="129"/>
      <c r="N97" s="129"/>
      <c r="O97" s="129"/>
      <c r="P97" s="129"/>
      <c r="Q97" s="129"/>
      <c r="R97" s="129"/>
      <c r="S97" s="129"/>
      <c r="T97" s="129"/>
      <c r="U97" s="129"/>
      <c r="V97" s="129"/>
      <c r="W97" s="129"/>
      <c r="X97" s="129"/>
      <c r="Y97" s="129"/>
      <c r="Z97" s="129"/>
      <c r="AA97" s="129"/>
      <c r="AB97" s="129"/>
      <c r="AC97" s="129"/>
      <c r="AD97" s="129"/>
      <c r="AE97" s="129"/>
    </row>
    <row r="98" spans="1:31" x14ac:dyDescent="0.3">
      <c r="A98" s="107"/>
      <c r="B98" s="107"/>
      <c r="C98" s="107"/>
      <c r="D98" s="107"/>
      <c r="E98" s="107"/>
      <c r="F98" s="133">
        <v>478</v>
      </c>
      <c r="G98" s="109"/>
      <c r="H98" s="110"/>
      <c r="I98" s="137" t="str">
        <f t="shared" ca="1" si="1"/>
        <v>MARIN COUNTY</v>
      </c>
      <c r="J98" s="137" t="str">
        <f ca="1">IF(ISBLANK(F98),"",IF(COUNTIF(ScheduleA!$F$8:$F$274,F98)=1, INDIRECT("ScheduleA!D" &amp; (MATCH(F98,Table2[CITY CODE], 0) +7)),"CODE NOT VALID"))</f>
        <v>Fairfax</v>
      </c>
      <c r="K98" s="140" t="str">
        <f>IF(ISBLANK(F98),"",IF(COUNTIF(ScheduleA!$F$8:$F$274,F98)=1, "Row " &amp; MATCH(F98,Table2[[#All],[CITY CODE]], 0)+6,"CODE NOT VALID"))</f>
        <v>Row 104</v>
      </c>
      <c r="L98" s="129"/>
      <c r="M98" s="129"/>
      <c r="N98" s="129"/>
      <c r="O98" s="129"/>
      <c r="P98" s="129"/>
      <c r="Q98" s="129"/>
      <c r="R98" s="129"/>
      <c r="S98" s="129"/>
      <c r="T98" s="129"/>
      <c r="U98" s="129"/>
      <c r="V98" s="129"/>
      <c r="W98" s="129"/>
      <c r="X98" s="129"/>
      <c r="Y98" s="129"/>
      <c r="Z98" s="129"/>
      <c r="AA98" s="129"/>
      <c r="AB98" s="129"/>
      <c r="AC98" s="129"/>
      <c r="AD98" s="129"/>
      <c r="AE98" s="129"/>
    </row>
    <row r="99" spans="1:31" x14ac:dyDescent="0.3">
      <c r="A99" s="107"/>
      <c r="B99" s="107"/>
      <c r="C99" s="107"/>
      <c r="D99" s="107"/>
      <c r="E99" s="107"/>
      <c r="F99" s="133">
        <v>613</v>
      </c>
      <c r="G99" s="109"/>
      <c r="H99" s="110"/>
      <c r="I99" s="137" t="str">
        <f t="shared" ca="1" si="1"/>
        <v>MARIN COUNTY</v>
      </c>
      <c r="J99" s="137" t="str">
        <f ca="1">IF(ISBLANK(F99),"",IF(COUNTIF(ScheduleA!$F$8:$F$274,F99)=1, INDIRECT("ScheduleA!D" &amp; (MATCH(F99,Table2[CITY CODE], 0) +7)),"CODE NOT VALID"))</f>
        <v>Larkspur</v>
      </c>
      <c r="K99" s="140" t="str">
        <f>IF(ISBLANK(F99),"",IF(COUNTIF(ScheduleA!$F$8:$F$274,F99)=1, "Row " &amp; MATCH(F99,Table2[[#All],[CITY CODE]], 0)+6,"CODE NOT VALID"))</f>
        <v>Row 105</v>
      </c>
      <c r="L99" s="129"/>
      <c r="M99" s="129"/>
      <c r="N99" s="129"/>
      <c r="O99" s="129"/>
      <c r="P99" s="129"/>
      <c r="Q99" s="129"/>
      <c r="R99" s="129"/>
      <c r="S99" s="129"/>
      <c r="T99" s="129"/>
      <c r="U99" s="129"/>
      <c r="V99" s="129"/>
      <c r="W99" s="129"/>
      <c r="X99" s="129"/>
      <c r="Y99" s="129"/>
      <c r="Z99" s="129"/>
      <c r="AA99" s="129"/>
      <c r="AB99" s="129"/>
      <c r="AC99" s="129"/>
      <c r="AD99" s="129"/>
      <c r="AE99" s="129"/>
    </row>
    <row r="100" spans="1:31" x14ac:dyDescent="0.3">
      <c r="A100" s="107"/>
      <c r="B100" s="107"/>
      <c r="C100" s="107"/>
      <c r="D100" s="107"/>
      <c r="E100" s="107"/>
      <c r="F100" s="133">
        <v>434</v>
      </c>
      <c r="G100" s="109"/>
      <c r="H100" s="110"/>
      <c r="I100" s="137" t="str">
        <f t="shared" ca="1" si="1"/>
        <v>MARIN COUNTY</v>
      </c>
      <c r="J100" s="137" t="str">
        <f ca="1">IF(ISBLANK(F100),"",IF(COUNTIF(ScheduleA!$F$8:$F$274,F100)=1, INDIRECT("ScheduleA!D" &amp; (MATCH(F100,Table2[CITY CODE], 0) +7)),"CODE NOT VALID"))</f>
        <v>Novato</v>
      </c>
      <c r="K100" s="140" t="str">
        <f>IF(ISBLANK(F100),"",IF(COUNTIF(ScheduleA!$F$8:$F$274,F100)=1, "Row " &amp; MATCH(F100,Table2[[#All],[CITY CODE]], 0)+6,"CODE NOT VALID"))</f>
        <v>Row 106</v>
      </c>
      <c r="L100" s="129"/>
      <c r="M100" s="129"/>
      <c r="N100" s="129"/>
      <c r="O100" s="129"/>
      <c r="P100" s="129"/>
      <c r="Q100" s="129"/>
      <c r="R100" s="129"/>
      <c r="S100" s="129"/>
      <c r="T100" s="129"/>
      <c r="U100" s="129"/>
      <c r="V100" s="129"/>
      <c r="W100" s="129"/>
      <c r="X100" s="129"/>
      <c r="Y100" s="129"/>
      <c r="Z100" s="129"/>
      <c r="AA100" s="129"/>
      <c r="AB100" s="129"/>
      <c r="AC100" s="129"/>
      <c r="AD100" s="129"/>
      <c r="AE100" s="129"/>
    </row>
    <row r="101" spans="1:31" x14ac:dyDescent="0.3">
      <c r="A101" s="107"/>
      <c r="B101" s="107"/>
      <c r="C101" s="107"/>
      <c r="D101" s="107"/>
      <c r="E101" s="107"/>
      <c r="F101" s="133">
        <v>358</v>
      </c>
      <c r="G101" s="109"/>
      <c r="H101" s="110"/>
      <c r="I101" s="137" t="str">
        <f t="shared" ca="1" si="1"/>
        <v>MARIN COUNTY</v>
      </c>
      <c r="J101" s="137" t="str">
        <f ca="1">IF(ISBLANK(F101),"",IF(COUNTIF(ScheduleA!$F$8:$F$274,F101)=1, INDIRECT("ScheduleA!D" &amp; (MATCH(F101,Table2[CITY CODE], 0) +7)),"CODE NOT VALID"))</f>
        <v>San Anselmo</v>
      </c>
      <c r="K101" s="140" t="str">
        <f>IF(ISBLANK(F101),"",IF(COUNTIF(ScheduleA!$F$8:$F$274,F101)=1, "Row " &amp; MATCH(F101,Table2[[#All],[CITY CODE]], 0)+6,"CODE NOT VALID"))</f>
        <v>Row 107</v>
      </c>
      <c r="L101" s="129"/>
      <c r="M101" s="129"/>
      <c r="N101" s="129"/>
      <c r="O101" s="129"/>
      <c r="P101" s="129"/>
      <c r="Q101" s="129"/>
      <c r="R101" s="129"/>
      <c r="S101" s="129"/>
      <c r="T101" s="129"/>
      <c r="U101" s="129"/>
      <c r="V101" s="129"/>
      <c r="W101" s="129"/>
      <c r="X101" s="129"/>
      <c r="Y101" s="129"/>
      <c r="Z101" s="129"/>
      <c r="AA101" s="129"/>
      <c r="AB101" s="129"/>
      <c r="AC101" s="129"/>
      <c r="AD101" s="129"/>
      <c r="AE101" s="129"/>
    </row>
    <row r="102" spans="1:31" x14ac:dyDescent="0.3">
      <c r="A102" s="107"/>
      <c r="B102" s="107"/>
      <c r="C102" s="107"/>
      <c r="D102" s="107"/>
      <c r="E102" s="107"/>
      <c r="F102" s="133">
        <v>360</v>
      </c>
      <c r="G102" s="109"/>
      <c r="H102" s="110"/>
      <c r="I102" s="137" t="str">
        <f t="shared" ca="1" si="1"/>
        <v>MARIN COUNTY</v>
      </c>
      <c r="J102" s="137" t="str">
        <f ca="1">IF(ISBLANK(F102),"",IF(COUNTIF(ScheduleA!$F$8:$F$274,F102)=1, INDIRECT("ScheduleA!D" &amp; (MATCH(F102,Table2[CITY CODE], 0) +7)),"CODE NOT VALID"))</f>
        <v>San Rafael</v>
      </c>
      <c r="K102" s="140" t="str">
        <f>IF(ISBLANK(F102),"",IF(COUNTIF(ScheduleA!$F$8:$F$274,F102)=1, "Row " &amp; MATCH(F102,Table2[[#All],[CITY CODE]], 0)+6,"CODE NOT VALID"))</f>
        <v>Row 108</v>
      </c>
      <c r="L102" s="129"/>
      <c r="M102" s="129"/>
      <c r="N102" s="129"/>
      <c r="O102" s="129"/>
      <c r="P102" s="129"/>
      <c r="Q102" s="129"/>
      <c r="R102" s="129"/>
      <c r="S102" s="129"/>
      <c r="T102" s="129"/>
      <c r="U102" s="129"/>
      <c r="V102" s="129"/>
      <c r="W102" s="129"/>
      <c r="X102" s="129"/>
      <c r="Y102" s="129"/>
      <c r="Z102" s="129"/>
      <c r="AA102" s="129"/>
      <c r="AB102" s="129"/>
      <c r="AC102" s="129"/>
      <c r="AD102" s="129"/>
      <c r="AE102" s="129"/>
    </row>
    <row r="103" spans="1:31" x14ac:dyDescent="0.3">
      <c r="A103" s="107"/>
      <c r="B103" s="107"/>
      <c r="C103" s="107"/>
      <c r="D103" s="107"/>
      <c r="E103" s="107"/>
      <c r="F103" s="133">
        <v>393</v>
      </c>
      <c r="G103" s="109"/>
      <c r="H103" s="110"/>
      <c r="I103" s="137" t="str">
        <f t="shared" ca="1" si="1"/>
        <v>MARIN COUNTY</v>
      </c>
      <c r="J103" s="137" t="str">
        <f ca="1">IF(ISBLANK(F103),"",IF(COUNTIF(ScheduleA!$F$8:$F$274,F103)=1, INDIRECT("ScheduleA!D" &amp; (MATCH(F103,Table2[CITY CODE], 0) +7)),"CODE NOT VALID"))</f>
        <v>Sausalito</v>
      </c>
      <c r="K103" s="140" t="str">
        <f>IF(ISBLANK(F103),"",IF(COUNTIF(ScheduleA!$F$8:$F$274,F103)=1, "Row " &amp; MATCH(F103,Table2[[#All],[CITY CODE]], 0)+6,"CODE NOT VALID"))</f>
        <v>Row 109</v>
      </c>
      <c r="L103" s="129"/>
      <c r="M103" s="129"/>
      <c r="N103" s="129"/>
      <c r="O103" s="129"/>
      <c r="P103" s="129"/>
      <c r="Q103" s="129"/>
      <c r="R103" s="129"/>
      <c r="S103" s="129"/>
      <c r="T103" s="129"/>
      <c r="U103" s="129"/>
      <c r="V103" s="129"/>
      <c r="W103" s="129"/>
      <c r="X103" s="129"/>
      <c r="Y103" s="129"/>
      <c r="Z103" s="129"/>
      <c r="AA103" s="129"/>
      <c r="AB103" s="129"/>
      <c r="AC103" s="129"/>
      <c r="AD103" s="129"/>
      <c r="AE103" s="129"/>
    </row>
    <row r="104" spans="1:31" x14ac:dyDescent="0.3">
      <c r="A104" s="107"/>
      <c r="B104" s="107"/>
      <c r="C104" s="107"/>
      <c r="D104" s="107"/>
      <c r="E104" s="107"/>
      <c r="F104" s="133">
        <v>103</v>
      </c>
      <c r="G104" s="109"/>
      <c r="H104" s="110"/>
      <c r="I104" s="137" t="str">
        <f t="shared" ca="1" si="1"/>
        <v>MARIPOSA COUNTY</v>
      </c>
      <c r="J104" s="137" t="str">
        <f ca="1">IF(ISBLANK(F104),"",IF(COUNTIF(ScheduleA!$F$8:$F$274,F104)=1, INDIRECT("ScheduleA!D" &amp; (MATCH(F104,Table2[CITY CODE], 0) +7)),"CODE NOT VALID"))</f>
        <v>MARIPOSA COUNTY</v>
      </c>
      <c r="K104" s="140" t="str">
        <f>IF(ISBLANK(F104),"",IF(COUNTIF(ScheduleA!$F$8:$F$274,F104)=1, "Row " &amp; MATCH(F104,Table2[[#All],[CITY CODE]], 0)+6,"CODE NOT VALID"))</f>
        <v>Row 110</v>
      </c>
      <c r="L104" s="129"/>
      <c r="M104" s="129"/>
      <c r="N104" s="129"/>
      <c r="O104" s="129"/>
      <c r="P104" s="129"/>
      <c r="Q104" s="129"/>
      <c r="R104" s="129"/>
      <c r="S104" s="129"/>
      <c r="T104" s="129"/>
      <c r="U104" s="129"/>
      <c r="V104" s="129"/>
      <c r="W104" s="129"/>
      <c r="X104" s="129"/>
      <c r="Y104" s="129"/>
      <c r="Z104" s="129"/>
      <c r="AA104" s="129"/>
      <c r="AB104" s="129"/>
      <c r="AC104" s="129"/>
      <c r="AD104" s="129"/>
      <c r="AE104" s="129"/>
    </row>
    <row r="105" spans="1:31" x14ac:dyDescent="0.3">
      <c r="A105" s="107"/>
      <c r="B105" s="107"/>
      <c r="C105" s="107"/>
      <c r="D105" s="107"/>
      <c r="E105" s="107"/>
      <c r="F105" s="133">
        <v>615</v>
      </c>
      <c r="G105" s="109"/>
      <c r="H105" s="110"/>
      <c r="I105" s="137" t="str">
        <f t="shared" ca="1" si="1"/>
        <v xml:space="preserve">MENDOCINO COUNTY          </v>
      </c>
      <c r="J105" s="137" t="str">
        <f ca="1">IF(ISBLANK(F105),"",IF(COUNTIF(ScheduleA!$F$8:$F$274,F105)=1, INDIRECT("ScheduleA!D" &amp; (MATCH(F105,Table2[CITY CODE], 0) +7)),"CODE NOT VALID"))</f>
        <v xml:space="preserve">MENDOCINO COUNTY          </v>
      </c>
      <c r="K105" s="140" t="str">
        <f>IF(ISBLANK(F105),"",IF(COUNTIF(ScheduleA!$F$8:$F$274,F105)=1, "Row " &amp; MATCH(F105,Table2[[#All],[CITY CODE]], 0)+6,"CODE NOT VALID"))</f>
        <v>Row 111</v>
      </c>
      <c r="L105" s="129"/>
      <c r="M105" s="129"/>
      <c r="N105" s="129"/>
      <c r="O105" s="129"/>
      <c r="P105" s="129"/>
      <c r="Q105" s="129"/>
      <c r="R105" s="129"/>
      <c r="S105" s="129"/>
      <c r="T105" s="129"/>
      <c r="U105" s="129"/>
      <c r="V105" s="129"/>
      <c r="W105" s="129"/>
      <c r="X105" s="129"/>
      <c r="Y105" s="129"/>
      <c r="Z105" s="129"/>
      <c r="AA105" s="129"/>
      <c r="AB105" s="129"/>
      <c r="AC105" s="129"/>
      <c r="AD105" s="129"/>
      <c r="AE105" s="129"/>
    </row>
    <row r="106" spans="1:31" x14ac:dyDescent="0.3">
      <c r="A106" s="107"/>
      <c r="B106" s="107"/>
      <c r="C106" s="107"/>
      <c r="D106" s="107"/>
      <c r="E106" s="107"/>
      <c r="F106" s="133">
        <v>616</v>
      </c>
      <c r="G106" s="109"/>
      <c r="H106" s="110"/>
      <c r="I106" s="137" t="str">
        <f t="shared" ca="1" si="1"/>
        <v xml:space="preserve">MENDOCINO COUNTY          </v>
      </c>
      <c r="J106" s="137" t="str">
        <f ca="1">IF(ISBLANK(F106),"",IF(COUNTIF(ScheduleA!$F$8:$F$274,F106)=1, INDIRECT("ScheduleA!D" &amp; (MATCH(F106,Table2[CITY CODE], 0) +7)),"CODE NOT VALID"))</f>
        <v xml:space="preserve">Fort Bragg                   </v>
      </c>
      <c r="K106" s="140" t="str">
        <f>IF(ISBLANK(F106),"",IF(COUNTIF(ScheduleA!$F$8:$F$274,F106)=1, "Row " &amp; MATCH(F106,Table2[[#All],[CITY CODE]], 0)+6,"CODE NOT VALID"))</f>
        <v>Row 112</v>
      </c>
      <c r="L106" s="129"/>
      <c r="M106" s="129"/>
      <c r="N106" s="129"/>
      <c r="O106" s="129"/>
      <c r="P106" s="129"/>
      <c r="Q106" s="129"/>
      <c r="R106" s="129"/>
      <c r="S106" s="129"/>
      <c r="T106" s="129"/>
      <c r="U106" s="129"/>
      <c r="V106" s="129"/>
      <c r="W106" s="129"/>
      <c r="X106" s="129"/>
      <c r="Y106" s="129"/>
      <c r="Z106" s="129"/>
      <c r="AA106" s="129"/>
      <c r="AB106" s="129"/>
      <c r="AC106" s="129"/>
      <c r="AD106" s="129"/>
      <c r="AE106" s="129"/>
    </row>
    <row r="107" spans="1:31" x14ac:dyDescent="0.3">
      <c r="A107" s="107"/>
      <c r="B107" s="107"/>
      <c r="C107" s="107"/>
      <c r="D107" s="107"/>
      <c r="E107" s="107"/>
      <c r="F107" s="133">
        <v>617</v>
      </c>
      <c r="G107" s="109"/>
      <c r="H107" s="110"/>
      <c r="I107" s="137" t="str">
        <f t="shared" ca="1" si="1"/>
        <v xml:space="preserve">MENDOCINO COUNTY          </v>
      </c>
      <c r="J107" s="137" t="str">
        <f ca="1">IF(ISBLANK(F107),"",IF(COUNTIF(ScheduleA!$F$8:$F$274,F107)=1, INDIRECT("ScheduleA!D" &amp; (MATCH(F107,Table2[CITY CODE], 0) +7)),"CODE NOT VALID"))</f>
        <v xml:space="preserve">Point Arena                   </v>
      </c>
      <c r="K107" s="140" t="str">
        <f>IF(ISBLANK(F107),"",IF(COUNTIF(ScheduleA!$F$8:$F$274,F107)=1, "Row " &amp; MATCH(F107,Table2[[#All],[CITY CODE]], 0)+6,"CODE NOT VALID"))</f>
        <v>Row 113</v>
      </c>
      <c r="L107" s="129"/>
      <c r="M107" s="129"/>
      <c r="N107" s="129"/>
      <c r="O107" s="129"/>
      <c r="P107" s="129"/>
      <c r="Q107" s="129"/>
      <c r="R107" s="129"/>
      <c r="S107" s="129"/>
      <c r="T107" s="129"/>
      <c r="U107" s="129"/>
      <c r="V107" s="129"/>
      <c r="W107" s="129"/>
      <c r="X107" s="129"/>
      <c r="Y107" s="129"/>
      <c r="Z107" s="129"/>
      <c r="AA107" s="129"/>
      <c r="AB107" s="129"/>
      <c r="AC107" s="129"/>
      <c r="AD107" s="129"/>
      <c r="AE107" s="129"/>
    </row>
    <row r="108" spans="1:31" x14ac:dyDescent="0.3">
      <c r="A108" s="107"/>
      <c r="B108" s="107"/>
      <c r="C108" s="107"/>
      <c r="D108" s="107"/>
      <c r="E108" s="107"/>
      <c r="F108" s="133">
        <v>618</v>
      </c>
      <c r="G108" s="109"/>
      <c r="H108" s="110"/>
      <c r="I108" s="137" t="str">
        <f t="shared" ca="1" si="1"/>
        <v xml:space="preserve">MENDOCINO COUNTY          </v>
      </c>
      <c r="J108" s="137" t="str">
        <f ca="1">IF(ISBLANK(F108),"",IF(COUNTIF(ScheduleA!$F$8:$F$274,F108)=1, INDIRECT("ScheduleA!D" &amp; (MATCH(F108,Table2[CITY CODE], 0) +7)),"CODE NOT VALID"))</f>
        <v xml:space="preserve">Ukiah                            </v>
      </c>
      <c r="K108" s="140" t="str">
        <f>IF(ISBLANK(F108),"",IF(COUNTIF(ScheduleA!$F$8:$F$274,F108)=1, "Row " &amp; MATCH(F108,Table2[[#All],[CITY CODE]], 0)+6,"CODE NOT VALID"))</f>
        <v>Row 114</v>
      </c>
      <c r="L108" s="129"/>
      <c r="M108" s="129"/>
      <c r="N108" s="129"/>
      <c r="O108" s="129"/>
      <c r="P108" s="129"/>
      <c r="Q108" s="129"/>
      <c r="R108" s="129"/>
      <c r="S108" s="129"/>
      <c r="T108" s="129"/>
      <c r="U108" s="129"/>
      <c r="V108" s="129"/>
      <c r="W108" s="129"/>
      <c r="X108" s="129"/>
      <c r="Y108" s="129"/>
      <c r="Z108" s="129"/>
      <c r="AA108" s="129"/>
      <c r="AB108" s="129"/>
      <c r="AC108" s="129"/>
      <c r="AD108" s="129"/>
      <c r="AE108" s="129"/>
    </row>
    <row r="109" spans="1:31" x14ac:dyDescent="0.3">
      <c r="A109" s="107"/>
      <c r="B109" s="107"/>
      <c r="C109" s="107"/>
      <c r="D109" s="107"/>
      <c r="E109" s="107"/>
      <c r="F109" s="133">
        <v>619</v>
      </c>
      <c r="G109" s="109"/>
      <c r="H109" s="110"/>
      <c r="I109" s="137" t="str">
        <f t="shared" ca="1" si="1"/>
        <v xml:space="preserve">MENDOCINO COUNTY          </v>
      </c>
      <c r="J109" s="137" t="str">
        <f ca="1">IF(ISBLANK(F109),"",IF(COUNTIF(ScheduleA!$F$8:$F$274,F109)=1, INDIRECT("ScheduleA!D" &amp; (MATCH(F109,Table2[CITY CODE], 0) +7)),"CODE NOT VALID"))</f>
        <v xml:space="preserve">Willits                             </v>
      </c>
      <c r="K109" s="140" t="str">
        <f>IF(ISBLANK(F109),"",IF(COUNTIF(ScheduleA!$F$8:$F$274,F109)=1, "Row " &amp; MATCH(F109,Table2[[#All],[CITY CODE]], 0)+6,"CODE NOT VALID"))</f>
        <v>Row 115</v>
      </c>
      <c r="L109" s="129"/>
      <c r="M109" s="129"/>
      <c r="N109" s="129"/>
      <c r="O109" s="129"/>
      <c r="P109" s="129"/>
      <c r="Q109" s="129"/>
      <c r="R109" s="129"/>
      <c r="S109" s="129"/>
      <c r="T109" s="129"/>
      <c r="U109" s="129"/>
      <c r="V109" s="129"/>
      <c r="W109" s="129"/>
      <c r="X109" s="129"/>
      <c r="Y109" s="129"/>
      <c r="Z109" s="129"/>
      <c r="AA109" s="129"/>
      <c r="AB109" s="129"/>
      <c r="AC109" s="129"/>
      <c r="AD109" s="129"/>
      <c r="AE109" s="129"/>
    </row>
    <row r="110" spans="1:31" x14ac:dyDescent="0.3">
      <c r="A110" s="107"/>
      <c r="B110" s="107"/>
      <c r="C110" s="107"/>
      <c r="D110" s="107"/>
      <c r="E110" s="107"/>
      <c r="F110" s="133">
        <v>481</v>
      </c>
      <c r="G110" s="109"/>
      <c r="H110" s="110"/>
      <c r="I110" s="137" t="str">
        <f t="shared" ca="1" si="1"/>
        <v xml:space="preserve">MERCED COUNTY                 </v>
      </c>
      <c r="J110" s="137" t="str">
        <f ca="1">IF(ISBLANK(F110),"",IF(COUNTIF(ScheduleA!$F$8:$F$274,F110)=1, INDIRECT("ScheduleA!D" &amp; (MATCH(F110,Table2[CITY CODE], 0) +7)),"CODE NOT VALID"))</f>
        <v xml:space="preserve">MERCED COUNTY                 </v>
      </c>
      <c r="K110" s="140" t="str">
        <f>IF(ISBLANK(F110),"",IF(COUNTIF(ScheduleA!$F$8:$F$274,F110)=1, "Row " &amp; MATCH(F110,Table2[[#All],[CITY CODE]], 0)+6,"CODE NOT VALID"))</f>
        <v>Row 116</v>
      </c>
      <c r="L110" s="129"/>
      <c r="M110" s="129"/>
      <c r="N110" s="129"/>
      <c r="O110" s="129"/>
      <c r="P110" s="129"/>
      <c r="Q110" s="129"/>
      <c r="R110" s="129"/>
      <c r="S110" s="129"/>
      <c r="T110" s="129"/>
      <c r="U110" s="129"/>
      <c r="V110" s="129"/>
      <c r="W110" s="129"/>
      <c r="X110" s="129"/>
      <c r="Y110" s="129"/>
      <c r="Z110" s="129"/>
      <c r="AA110" s="129"/>
      <c r="AB110" s="129"/>
      <c r="AC110" s="129"/>
      <c r="AD110" s="129"/>
      <c r="AE110" s="129"/>
    </row>
    <row r="111" spans="1:31" x14ac:dyDescent="0.3">
      <c r="A111" s="107"/>
      <c r="B111" s="107"/>
      <c r="C111" s="107"/>
      <c r="D111" s="107"/>
      <c r="E111" s="107"/>
      <c r="F111" s="133">
        <v>485</v>
      </c>
      <c r="G111" s="109"/>
      <c r="H111" s="110"/>
      <c r="I111" s="137" t="str">
        <f t="shared" ca="1" si="1"/>
        <v xml:space="preserve">MERCED COUNTY                 </v>
      </c>
      <c r="J111" s="137" t="str">
        <f ca="1">IF(ISBLANK(F111),"",IF(COUNTIF(ScheduleA!$F$8:$F$274,F111)=1, INDIRECT("ScheduleA!D" &amp; (MATCH(F111,Table2[CITY CODE], 0) +7)),"CODE NOT VALID"))</f>
        <v xml:space="preserve">Atwater                         </v>
      </c>
      <c r="K111" s="140" t="str">
        <f>IF(ISBLANK(F111),"",IF(COUNTIF(ScheduleA!$F$8:$F$274,F111)=1, "Row " &amp; MATCH(F111,Table2[[#All],[CITY CODE]], 0)+6,"CODE NOT VALID"))</f>
        <v>Row 117</v>
      </c>
      <c r="L111" s="129"/>
      <c r="M111" s="129"/>
      <c r="N111" s="129"/>
      <c r="O111" s="129"/>
      <c r="P111" s="129"/>
      <c r="Q111" s="129"/>
      <c r="R111" s="129"/>
      <c r="S111" s="129"/>
      <c r="T111" s="129"/>
      <c r="U111" s="129"/>
      <c r="V111" s="129"/>
      <c r="W111" s="129"/>
      <c r="X111" s="129"/>
      <c r="Y111" s="129"/>
      <c r="Z111" s="129"/>
      <c r="AA111" s="129"/>
      <c r="AB111" s="129"/>
      <c r="AC111" s="129"/>
      <c r="AD111" s="129"/>
      <c r="AE111" s="129"/>
    </row>
    <row r="112" spans="1:31" x14ac:dyDescent="0.3">
      <c r="A112" s="107"/>
      <c r="B112" s="107"/>
      <c r="C112" s="107"/>
      <c r="D112" s="107"/>
      <c r="E112" s="107"/>
      <c r="F112" s="133">
        <v>484</v>
      </c>
      <c r="G112" s="109"/>
      <c r="H112" s="110"/>
      <c r="I112" s="137" t="str">
        <f t="shared" ca="1" si="1"/>
        <v xml:space="preserve">MERCED COUNTY                 </v>
      </c>
      <c r="J112" s="137" t="str">
        <f ca="1">IF(ISBLANK(F112),"",IF(COUNTIF(ScheduleA!$F$8:$F$274,F112)=1, INDIRECT("ScheduleA!D" &amp; (MATCH(F112,Table2[CITY CODE], 0) +7)),"CODE NOT VALID"))</f>
        <v xml:space="preserve">Gustine                          </v>
      </c>
      <c r="K112" s="140" t="str">
        <f>IF(ISBLANK(F112),"",IF(COUNTIF(ScheduleA!$F$8:$F$274,F112)=1, "Row " &amp; MATCH(F112,Table2[[#All],[CITY CODE]], 0)+6,"CODE NOT VALID"))</f>
        <v>Row 118</v>
      </c>
      <c r="L112" s="129"/>
      <c r="M112" s="129"/>
      <c r="N112" s="129"/>
      <c r="O112" s="129"/>
      <c r="P112" s="129"/>
      <c r="Q112" s="129"/>
      <c r="R112" s="129"/>
      <c r="S112" s="129"/>
      <c r="T112" s="129"/>
      <c r="U112" s="129"/>
      <c r="V112" s="129"/>
      <c r="W112" s="129"/>
      <c r="X112" s="129"/>
      <c r="Y112" s="129"/>
      <c r="Z112" s="129"/>
      <c r="AA112" s="129"/>
      <c r="AB112" s="129"/>
      <c r="AC112" s="129"/>
      <c r="AD112" s="129"/>
      <c r="AE112" s="129"/>
    </row>
    <row r="113" spans="1:31" x14ac:dyDescent="0.3">
      <c r="A113" s="107"/>
      <c r="B113" s="107"/>
      <c r="C113" s="107"/>
      <c r="D113" s="107"/>
      <c r="E113" s="107"/>
      <c r="F113" s="133">
        <v>684</v>
      </c>
      <c r="G113" s="109"/>
      <c r="H113" s="110"/>
      <c r="I113" s="137" t="str">
        <f t="shared" ca="1" si="1"/>
        <v xml:space="preserve">MERCED COUNTY                 </v>
      </c>
      <c r="J113" s="137" t="str">
        <f ca="1">IF(ISBLANK(F113),"",IF(COUNTIF(ScheduleA!$F$8:$F$274,F113)=1, INDIRECT("ScheduleA!D" &amp; (MATCH(F113,Table2[CITY CODE], 0) +7)),"CODE NOT VALID"))</f>
        <v>Los Banos</v>
      </c>
      <c r="K113" s="140" t="str">
        <f>IF(ISBLANK(F113),"",IF(COUNTIF(ScheduleA!$F$8:$F$274,F113)=1, "Row " &amp; MATCH(F113,Table2[[#All],[CITY CODE]], 0)+6,"CODE NOT VALID"))</f>
        <v>Row 119</v>
      </c>
      <c r="L113" s="129"/>
      <c r="M113" s="129"/>
      <c r="N113" s="129"/>
      <c r="O113" s="129"/>
      <c r="P113" s="129"/>
      <c r="Q113" s="129"/>
      <c r="R113" s="129"/>
      <c r="S113" s="129"/>
      <c r="T113" s="129"/>
      <c r="U113" s="129"/>
      <c r="V113" s="129"/>
      <c r="W113" s="129"/>
      <c r="X113" s="129"/>
      <c r="Y113" s="129"/>
      <c r="Z113" s="129"/>
      <c r="AA113" s="129"/>
      <c r="AB113" s="129"/>
      <c r="AC113" s="129"/>
      <c r="AD113" s="129"/>
      <c r="AE113" s="129"/>
    </row>
    <row r="114" spans="1:31" x14ac:dyDescent="0.3">
      <c r="A114" s="107"/>
      <c r="B114" s="107"/>
      <c r="C114" s="107"/>
      <c r="D114" s="107"/>
      <c r="E114" s="107"/>
      <c r="F114" s="133">
        <v>483</v>
      </c>
      <c r="G114" s="109"/>
      <c r="H114" s="110"/>
      <c r="I114" s="137" t="str">
        <f t="shared" ca="1" si="1"/>
        <v xml:space="preserve">MERCED COUNTY                 </v>
      </c>
      <c r="J114" s="137" t="str">
        <f ca="1">IF(ISBLANK(F114),"",IF(COUNTIF(ScheduleA!$F$8:$F$274,F114)=1, INDIRECT("ScheduleA!D" &amp; (MATCH(F114,Table2[CITY CODE], 0) +7)),"CODE NOT VALID"))</f>
        <v xml:space="preserve">Merced                            </v>
      </c>
      <c r="K114" s="140" t="str">
        <f>IF(ISBLANK(F114),"",IF(COUNTIF(ScheduleA!$F$8:$F$274,F114)=1, "Row " &amp; MATCH(F114,Table2[[#All],[CITY CODE]], 0)+6,"CODE NOT VALID"))</f>
        <v>Row 120</v>
      </c>
      <c r="L114" s="129"/>
      <c r="M114" s="129"/>
      <c r="N114" s="129"/>
      <c r="O114" s="129"/>
      <c r="P114" s="129"/>
      <c r="Q114" s="129"/>
      <c r="R114" s="129"/>
      <c r="S114" s="129"/>
      <c r="T114" s="129"/>
      <c r="U114" s="129"/>
      <c r="V114" s="129"/>
      <c r="W114" s="129"/>
      <c r="X114" s="129"/>
      <c r="Y114" s="129"/>
      <c r="Z114" s="129"/>
      <c r="AA114" s="129"/>
      <c r="AB114" s="129"/>
      <c r="AC114" s="129"/>
      <c r="AD114" s="129"/>
      <c r="AE114" s="129"/>
    </row>
    <row r="115" spans="1:31" x14ac:dyDescent="0.3">
      <c r="A115" s="107"/>
      <c r="B115" s="107"/>
      <c r="C115" s="107"/>
      <c r="D115" s="107"/>
      <c r="E115" s="107"/>
      <c r="F115" s="133">
        <v>183</v>
      </c>
      <c r="G115" s="109"/>
      <c r="H115" s="110"/>
      <c r="I115" s="137" t="str">
        <f t="shared" ca="1" si="1"/>
        <v>MONO COUNTY</v>
      </c>
      <c r="J115" s="137" t="str">
        <f ca="1">IF(ISBLANK(F115),"",IF(COUNTIF(ScheduleA!$F$8:$F$274,F115)=1, INDIRECT("ScheduleA!D" &amp; (MATCH(F115,Table2[CITY CODE], 0) +7)),"CODE NOT VALID"))</f>
        <v>Mammoth Lakes</v>
      </c>
      <c r="K115" s="140" t="str">
        <f>IF(ISBLANK(F115),"",IF(COUNTIF(ScheduleA!$F$8:$F$274,F115)=1, "Row " &amp; MATCH(F115,Table2[[#All],[CITY CODE]], 0)+6,"CODE NOT VALID"))</f>
        <v>Row 122</v>
      </c>
      <c r="L115" s="129"/>
      <c r="M115" s="129"/>
      <c r="N115" s="129"/>
      <c r="O115" s="129"/>
      <c r="P115" s="129"/>
      <c r="Q115" s="129"/>
      <c r="R115" s="129"/>
      <c r="S115" s="129"/>
      <c r="T115" s="129"/>
      <c r="U115" s="129"/>
      <c r="V115" s="129"/>
      <c r="W115" s="129"/>
      <c r="X115" s="129"/>
      <c r="Y115" s="129"/>
      <c r="Z115" s="129"/>
      <c r="AA115" s="129"/>
      <c r="AB115" s="129"/>
      <c r="AC115" s="129"/>
      <c r="AD115" s="129"/>
      <c r="AE115" s="129"/>
    </row>
    <row r="116" spans="1:31" x14ac:dyDescent="0.3">
      <c r="A116" s="107"/>
      <c r="B116" s="107"/>
      <c r="C116" s="107"/>
      <c r="D116" s="107"/>
      <c r="E116" s="107"/>
      <c r="F116" s="133">
        <v>487</v>
      </c>
      <c r="G116" s="109"/>
      <c r="H116" s="110"/>
      <c r="I116" s="137" t="str">
        <f t="shared" ca="1" si="1"/>
        <v xml:space="preserve">MONTEREY COUNTY            </v>
      </c>
      <c r="J116" s="137" t="str">
        <f ca="1">IF(ISBLANK(F116),"",IF(COUNTIF(ScheduleA!$F$8:$F$274,F116)=1, INDIRECT("ScheduleA!D" &amp; (MATCH(F116,Table2[CITY CODE], 0) +7)),"CODE NOT VALID"))</f>
        <v xml:space="preserve">MONTEREY COUNTY            </v>
      </c>
      <c r="K116" s="140" t="str">
        <f>IF(ISBLANK(F116),"",IF(COUNTIF(ScheduleA!$F$8:$F$274,F116)=1, "Row " &amp; MATCH(F116,Table2[[#All],[CITY CODE]], 0)+6,"CODE NOT VALID"))</f>
        <v>Row 123</v>
      </c>
      <c r="L116" s="129"/>
      <c r="M116" s="129"/>
      <c r="N116" s="129"/>
      <c r="O116" s="129"/>
      <c r="P116" s="129"/>
      <c r="Q116" s="129"/>
      <c r="R116" s="129"/>
      <c r="S116" s="129"/>
      <c r="T116" s="129"/>
      <c r="U116" s="129"/>
      <c r="V116" s="129"/>
      <c r="W116" s="129"/>
      <c r="X116" s="129"/>
      <c r="Y116" s="129"/>
      <c r="Z116" s="129"/>
      <c r="AA116" s="129"/>
      <c r="AB116" s="129"/>
      <c r="AC116" s="129"/>
      <c r="AD116" s="129"/>
      <c r="AE116" s="129"/>
    </row>
    <row r="117" spans="1:31" x14ac:dyDescent="0.3">
      <c r="A117" s="107"/>
      <c r="B117" s="107"/>
      <c r="C117" s="107"/>
      <c r="D117" s="107"/>
      <c r="E117" s="107"/>
      <c r="F117" s="133">
        <v>495</v>
      </c>
      <c r="G117" s="109"/>
      <c r="H117" s="110"/>
      <c r="I117" s="137" t="str">
        <f t="shared" ca="1" si="1"/>
        <v xml:space="preserve">MONTEREY COUNTY            </v>
      </c>
      <c r="J117" s="137" t="str">
        <f ca="1">IF(ISBLANK(F117),"",IF(COUNTIF(ScheduleA!$F$8:$F$274,F117)=1, INDIRECT("ScheduleA!D" &amp; (MATCH(F117,Table2[CITY CODE], 0) +7)),"CODE NOT VALID"))</f>
        <v xml:space="preserve">Carmel-by-the-Sea     </v>
      </c>
      <c r="K117" s="140" t="str">
        <f>IF(ISBLANK(F117),"",IF(COUNTIF(ScheduleA!$F$8:$F$274,F117)=1, "Row " &amp; MATCH(F117,Table2[[#All],[CITY CODE]], 0)+6,"CODE NOT VALID"))</f>
        <v>Row 124</v>
      </c>
      <c r="L117" s="129"/>
      <c r="M117" s="129"/>
      <c r="N117" s="129"/>
      <c r="O117" s="129"/>
      <c r="P117" s="129"/>
      <c r="Q117" s="129"/>
      <c r="R117" s="129"/>
      <c r="S117" s="129"/>
      <c r="T117" s="129"/>
      <c r="U117" s="129"/>
      <c r="V117" s="129"/>
      <c r="W117" s="129"/>
      <c r="X117" s="129"/>
      <c r="Y117" s="129"/>
      <c r="Z117" s="129"/>
      <c r="AA117" s="129"/>
      <c r="AB117" s="129"/>
      <c r="AC117" s="129"/>
      <c r="AD117" s="129"/>
      <c r="AE117" s="129"/>
    </row>
    <row r="118" spans="1:31" x14ac:dyDescent="0.3">
      <c r="A118" s="107"/>
      <c r="B118" s="107"/>
      <c r="C118" s="107"/>
      <c r="D118" s="107"/>
      <c r="E118" s="107"/>
      <c r="F118" s="133">
        <v>490</v>
      </c>
      <c r="G118" s="109"/>
      <c r="H118" s="110"/>
      <c r="I118" s="137" t="str">
        <f t="shared" ca="1" si="1"/>
        <v xml:space="preserve">MONTEREY COUNTY            </v>
      </c>
      <c r="J118" s="137" t="str">
        <f ca="1">IF(ISBLANK(F118),"",IF(COUNTIF(ScheduleA!$F$8:$F$274,F118)=1, INDIRECT("ScheduleA!D" &amp; (MATCH(F118,Table2[CITY CODE], 0) +7)),"CODE NOT VALID"))</f>
        <v xml:space="preserve">Del Rey Oaks              </v>
      </c>
      <c r="K118" s="140" t="str">
        <f>IF(ISBLANK(F118),"",IF(COUNTIF(ScheduleA!$F$8:$F$274,F118)=1, "Row " &amp; MATCH(F118,Table2[[#All],[CITY CODE]], 0)+6,"CODE NOT VALID"))</f>
        <v>Row 125</v>
      </c>
      <c r="L118" s="129"/>
      <c r="M118" s="129"/>
      <c r="N118" s="129"/>
      <c r="O118" s="129"/>
      <c r="P118" s="129"/>
      <c r="Q118" s="129"/>
      <c r="R118" s="129"/>
      <c r="S118" s="129"/>
      <c r="T118" s="129"/>
      <c r="U118" s="129"/>
      <c r="V118" s="129"/>
      <c r="W118" s="129"/>
      <c r="X118" s="129"/>
      <c r="Y118" s="129"/>
      <c r="Z118" s="129"/>
      <c r="AA118" s="129"/>
      <c r="AB118" s="129"/>
      <c r="AC118" s="129"/>
      <c r="AD118" s="129"/>
      <c r="AE118" s="129"/>
    </row>
    <row r="119" spans="1:31" x14ac:dyDescent="0.3">
      <c r="A119" s="107"/>
      <c r="B119" s="107"/>
      <c r="C119" s="107"/>
      <c r="D119" s="107"/>
      <c r="E119" s="107"/>
      <c r="F119" s="133">
        <v>498</v>
      </c>
      <c r="G119" s="109"/>
      <c r="H119" s="110"/>
      <c r="I119" s="137" t="str">
        <f t="shared" ca="1" si="1"/>
        <v xml:space="preserve">MONTEREY COUNTY            </v>
      </c>
      <c r="J119" s="137" t="str">
        <f ca="1">IF(ISBLANK(F119),"",IF(COUNTIF(ScheduleA!$F$8:$F$274,F119)=1, INDIRECT("ScheduleA!D" &amp; (MATCH(F119,Table2[CITY CODE], 0) +7)),"CODE NOT VALID"))</f>
        <v xml:space="preserve">Gonzales                     </v>
      </c>
      <c r="K119" s="140" t="str">
        <f>IF(ISBLANK(F119),"",IF(COUNTIF(ScheduleA!$F$8:$F$274,F119)=1, "Row " &amp; MATCH(F119,Table2[[#All],[CITY CODE]], 0)+6,"CODE NOT VALID"))</f>
        <v>Row 126</v>
      </c>
      <c r="L119" s="129"/>
      <c r="M119" s="129"/>
      <c r="N119" s="129"/>
      <c r="O119" s="129"/>
      <c r="P119" s="129"/>
      <c r="Q119" s="129"/>
      <c r="R119" s="129"/>
      <c r="S119" s="129"/>
      <c r="T119" s="129"/>
      <c r="U119" s="129"/>
      <c r="V119" s="129"/>
      <c r="W119" s="129"/>
      <c r="X119" s="129"/>
      <c r="Y119" s="129"/>
      <c r="Z119" s="129"/>
      <c r="AA119" s="129"/>
      <c r="AB119" s="129"/>
      <c r="AC119" s="129"/>
      <c r="AD119" s="129"/>
      <c r="AE119" s="129"/>
    </row>
    <row r="120" spans="1:31" x14ac:dyDescent="0.3">
      <c r="A120" s="107"/>
      <c r="B120" s="107"/>
      <c r="C120" s="107"/>
      <c r="D120" s="107"/>
      <c r="E120" s="107"/>
      <c r="F120" s="133">
        <v>494</v>
      </c>
      <c r="G120" s="109"/>
      <c r="H120" s="110"/>
      <c r="I120" s="137" t="str">
        <f t="shared" ca="1" si="1"/>
        <v xml:space="preserve">MONTEREY COUNTY            </v>
      </c>
      <c r="J120" s="137" t="str">
        <f ca="1">IF(ISBLANK(F120),"",IF(COUNTIF(ScheduleA!$F$8:$F$274,F120)=1, INDIRECT("ScheduleA!D" &amp; (MATCH(F120,Table2[CITY CODE], 0) +7)),"CODE NOT VALID"))</f>
        <v xml:space="preserve">Greenfield                    </v>
      </c>
      <c r="K120" s="140" t="str">
        <f>IF(ISBLANK(F120),"",IF(COUNTIF(ScheduleA!$F$8:$F$274,F120)=1, "Row " &amp; MATCH(F120,Table2[[#All],[CITY CODE]], 0)+6,"CODE NOT VALID"))</f>
        <v>Row 127</v>
      </c>
      <c r="L120" s="129"/>
      <c r="M120" s="129"/>
      <c r="N120" s="129"/>
      <c r="O120" s="129"/>
      <c r="P120" s="129"/>
      <c r="Q120" s="129"/>
      <c r="R120" s="129"/>
      <c r="S120" s="129"/>
      <c r="T120" s="129"/>
      <c r="U120" s="129"/>
      <c r="V120" s="129"/>
      <c r="W120" s="129"/>
      <c r="X120" s="129"/>
      <c r="Y120" s="129"/>
      <c r="Z120" s="129"/>
      <c r="AA120" s="129"/>
      <c r="AB120" s="129"/>
      <c r="AC120" s="129"/>
      <c r="AD120" s="129"/>
      <c r="AE120" s="129"/>
    </row>
    <row r="121" spans="1:31" x14ac:dyDescent="0.3">
      <c r="A121" s="107"/>
      <c r="B121" s="107"/>
      <c r="C121" s="107"/>
      <c r="D121" s="107"/>
      <c r="E121" s="107"/>
      <c r="F121" s="133">
        <v>686</v>
      </c>
      <c r="G121" s="109"/>
      <c r="H121" s="110"/>
      <c r="I121" s="137" t="str">
        <f t="shared" ca="1" si="1"/>
        <v xml:space="preserve">MONTEREY COUNTY            </v>
      </c>
      <c r="J121" s="137" t="str">
        <f ca="1">IF(ISBLANK(F121),"",IF(COUNTIF(ScheduleA!$F$8:$F$274,F121)=1, INDIRECT("ScheduleA!D" &amp; (MATCH(F121,Table2[CITY CODE], 0) +7)),"CODE NOT VALID"))</f>
        <v>King City</v>
      </c>
      <c r="K121" s="140" t="str">
        <f>IF(ISBLANK(F121),"",IF(COUNTIF(ScheduleA!$F$8:$F$274,F121)=1, "Row " &amp; MATCH(F121,Table2[[#All],[CITY CODE]], 0)+6,"CODE NOT VALID"))</f>
        <v>Row 128</v>
      </c>
      <c r="L121" s="129"/>
      <c r="M121" s="129"/>
      <c r="N121" s="129"/>
      <c r="O121" s="129"/>
      <c r="P121" s="129"/>
      <c r="Q121" s="129"/>
      <c r="R121" s="129"/>
      <c r="S121" s="129"/>
      <c r="T121" s="129"/>
      <c r="U121" s="129"/>
      <c r="V121" s="129"/>
      <c r="W121" s="129"/>
      <c r="X121" s="129"/>
      <c r="Y121" s="129"/>
      <c r="Z121" s="129"/>
      <c r="AA121" s="129"/>
      <c r="AB121" s="129"/>
      <c r="AC121" s="129"/>
      <c r="AD121" s="129"/>
      <c r="AE121" s="129"/>
    </row>
    <row r="122" spans="1:31" x14ac:dyDescent="0.3">
      <c r="A122" s="107"/>
      <c r="B122" s="107"/>
      <c r="C122" s="107"/>
      <c r="D122" s="107"/>
      <c r="E122" s="107"/>
      <c r="F122" s="133">
        <v>688</v>
      </c>
      <c r="G122" s="109"/>
      <c r="H122" s="110"/>
      <c r="I122" s="137" t="str">
        <f t="shared" ca="1" si="1"/>
        <v xml:space="preserve">MONTEREY COUNTY            </v>
      </c>
      <c r="J122" s="137" t="str">
        <f ca="1">IF(ISBLANK(F122),"",IF(COUNTIF(ScheduleA!$F$8:$F$274,F122)=1, INDIRECT("ScheduleA!D" &amp; (MATCH(F122,Table2[CITY CODE], 0) +7)),"CODE NOT VALID"))</f>
        <v>Marina</v>
      </c>
      <c r="K122" s="140" t="str">
        <f>IF(ISBLANK(F122),"",IF(COUNTIF(ScheduleA!$F$8:$F$274,F122)=1, "Row " &amp; MATCH(F122,Table2[[#All],[CITY CODE]], 0)+6,"CODE NOT VALID"))</f>
        <v>Row 129</v>
      </c>
      <c r="L122" s="129"/>
      <c r="M122" s="129"/>
      <c r="N122" s="129"/>
      <c r="O122" s="129"/>
      <c r="P122" s="129"/>
      <c r="Q122" s="129"/>
      <c r="R122" s="129"/>
      <c r="S122" s="129"/>
      <c r="T122" s="129"/>
      <c r="U122" s="129"/>
      <c r="V122" s="129"/>
      <c r="W122" s="129"/>
      <c r="X122" s="129"/>
      <c r="Y122" s="129"/>
      <c r="Z122" s="129"/>
      <c r="AA122" s="129"/>
      <c r="AB122" s="129"/>
      <c r="AC122" s="129"/>
      <c r="AD122" s="129"/>
      <c r="AE122" s="129"/>
    </row>
    <row r="123" spans="1:31" x14ac:dyDescent="0.3">
      <c r="A123" s="107"/>
      <c r="B123" s="107"/>
      <c r="C123" s="107"/>
      <c r="D123" s="107"/>
      <c r="E123" s="107"/>
      <c r="F123" s="133">
        <v>497</v>
      </c>
      <c r="G123" s="109"/>
      <c r="H123" s="110"/>
      <c r="I123" s="137" t="str">
        <f t="shared" ca="1" si="1"/>
        <v xml:space="preserve">MONTEREY COUNTY            </v>
      </c>
      <c r="J123" s="137" t="str">
        <f ca="1">IF(ISBLANK(F123),"",IF(COUNTIF(ScheduleA!$F$8:$F$274,F123)=1, INDIRECT("ScheduleA!D" &amp; (MATCH(F123,Table2[CITY CODE], 0) +7)),"CODE NOT VALID"))</f>
        <v xml:space="preserve">Monterey                     </v>
      </c>
      <c r="K123" s="140" t="str">
        <f>IF(ISBLANK(F123),"",IF(COUNTIF(ScheduleA!$F$8:$F$274,F123)=1, "Row " &amp; MATCH(F123,Table2[[#All],[CITY CODE]], 0)+6,"CODE NOT VALID"))</f>
        <v>Row 130</v>
      </c>
      <c r="L123" s="129"/>
      <c r="M123" s="129"/>
      <c r="N123" s="129"/>
      <c r="O123" s="129"/>
      <c r="P123" s="129"/>
      <c r="Q123" s="129"/>
      <c r="R123" s="129"/>
      <c r="S123" s="129"/>
      <c r="T123" s="129"/>
      <c r="U123" s="129"/>
      <c r="V123" s="129"/>
      <c r="W123" s="129"/>
      <c r="X123" s="129"/>
      <c r="Y123" s="129"/>
      <c r="Z123" s="129"/>
      <c r="AA123" s="129"/>
      <c r="AB123" s="129"/>
      <c r="AC123" s="129"/>
      <c r="AD123" s="129"/>
      <c r="AE123" s="129"/>
    </row>
    <row r="124" spans="1:31" x14ac:dyDescent="0.3">
      <c r="A124" s="107"/>
      <c r="B124" s="107"/>
      <c r="C124" s="107"/>
      <c r="D124" s="107"/>
      <c r="E124" s="107"/>
      <c r="F124" s="133">
        <v>491</v>
      </c>
      <c r="G124" s="109"/>
      <c r="H124" s="110"/>
      <c r="I124" s="137" t="str">
        <f t="shared" ca="1" si="1"/>
        <v xml:space="preserve">MONTEREY COUNTY            </v>
      </c>
      <c r="J124" s="137" t="str">
        <f ca="1">IF(ISBLANK(F124),"",IF(COUNTIF(ScheduleA!$F$8:$F$274,F124)=1, INDIRECT("ScheduleA!D" &amp; (MATCH(F124,Table2[CITY CODE], 0) +7)),"CODE NOT VALID"))</f>
        <v>Pacific Grove</v>
      </c>
      <c r="K124" s="140" t="str">
        <f>IF(ISBLANK(F124),"",IF(COUNTIF(ScheduleA!$F$8:$F$274,F124)=1, "Row " &amp; MATCH(F124,Table2[[#All],[CITY CODE]], 0)+6,"CODE NOT VALID"))</f>
        <v>Row 131</v>
      </c>
      <c r="L124" s="129"/>
      <c r="M124" s="129"/>
      <c r="N124" s="129"/>
      <c r="O124" s="129"/>
      <c r="P124" s="129"/>
      <c r="Q124" s="129"/>
      <c r="R124" s="129"/>
      <c r="S124" s="129"/>
      <c r="T124" s="129"/>
      <c r="U124" s="129"/>
      <c r="V124" s="129"/>
      <c r="W124" s="129"/>
      <c r="X124" s="129"/>
      <c r="Y124" s="129"/>
      <c r="Z124" s="129"/>
      <c r="AA124" s="129"/>
      <c r="AB124" s="129"/>
      <c r="AC124" s="129"/>
      <c r="AD124" s="129"/>
      <c r="AE124" s="129"/>
    </row>
    <row r="125" spans="1:31" x14ac:dyDescent="0.3">
      <c r="A125" s="107"/>
      <c r="B125" s="107"/>
      <c r="C125" s="107"/>
      <c r="D125" s="107"/>
      <c r="E125" s="107"/>
      <c r="F125" s="133">
        <v>489</v>
      </c>
      <c r="G125" s="109"/>
      <c r="H125" s="110"/>
      <c r="I125" s="137" t="str">
        <f t="shared" ca="1" si="1"/>
        <v xml:space="preserve">MONTEREY COUNTY            </v>
      </c>
      <c r="J125" s="137" t="str">
        <f ca="1">IF(ISBLANK(F125),"",IF(COUNTIF(ScheduleA!$F$8:$F$274,F125)=1, INDIRECT("ScheduleA!D" &amp; (MATCH(F125,Table2[CITY CODE], 0) +7)),"CODE NOT VALID"))</f>
        <v>Salinas</v>
      </c>
      <c r="K125" s="140" t="str">
        <f>IF(ISBLANK(F125),"",IF(COUNTIF(ScheduleA!$F$8:$F$274,F125)=1, "Row " &amp; MATCH(F125,Table2[[#All],[CITY CODE]], 0)+6,"CODE NOT VALID"))</f>
        <v>Row 132</v>
      </c>
      <c r="L125" s="129"/>
      <c r="M125" s="129"/>
      <c r="N125" s="129"/>
      <c r="O125" s="129"/>
      <c r="P125" s="129"/>
      <c r="Q125" s="129"/>
      <c r="R125" s="129"/>
      <c r="S125" s="129"/>
      <c r="T125" s="129"/>
      <c r="U125" s="129"/>
      <c r="V125" s="129"/>
      <c r="W125" s="129"/>
      <c r="X125" s="129"/>
      <c r="Y125" s="129"/>
      <c r="Z125" s="129"/>
      <c r="AA125" s="129"/>
      <c r="AB125" s="129"/>
      <c r="AC125" s="129"/>
      <c r="AD125" s="129"/>
      <c r="AE125" s="129"/>
    </row>
    <row r="126" spans="1:31" x14ac:dyDescent="0.3">
      <c r="A126" s="107"/>
      <c r="B126" s="107"/>
      <c r="C126" s="107"/>
      <c r="D126" s="107"/>
      <c r="E126" s="107"/>
      <c r="F126" s="133">
        <v>499</v>
      </c>
      <c r="G126" s="109"/>
      <c r="H126" s="110"/>
      <c r="I126" s="137" t="str">
        <f t="shared" ca="1" si="1"/>
        <v xml:space="preserve">MONTEREY COUNTY            </v>
      </c>
      <c r="J126" s="137" t="str">
        <f ca="1">IF(ISBLANK(F126),"",IF(COUNTIF(ScheduleA!$F$8:$F$274,F126)=1, INDIRECT("ScheduleA!D" &amp; (MATCH(F126,Table2[CITY CODE], 0) +7)),"CODE NOT VALID"))</f>
        <v>Sand City</v>
      </c>
      <c r="K126" s="140" t="str">
        <f>IF(ISBLANK(F126),"",IF(COUNTIF(ScheduleA!$F$8:$F$274,F126)=1, "Row " &amp; MATCH(F126,Table2[[#All],[CITY CODE]], 0)+6,"CODE NOT VALID"))</f>
        <v>Row 133</v>
      </c>
      <c r="L126" s="129"/>
      <c r="M126" s="129"/>
      <c r="N126" s="129"/>
      <c r="O126" s="129"/>
      <c r="P126" s="129"/>
      <c r="Q126" s="129"/>
      <c r="R126" s="129"/>
      <c r="S126" s="129"/>
      <c r="T126" s="129"/>
      <c r="U126" s="129"/>
      <c r="V126" s="129"/>
      <c r="W126" s="129"/>
      <c r="X126" s="129"/>
      <c r="Y126" s="129"/>
      <c r="Z126" s="129"/>
      <c r="AA126" s="129"/>
      <c r="AB126" s="129"/>
      <c r="AC126" s="129"/>
      <c r="AD126" s="129"/>
      <c r="AE126" s="129"/>
    </row>
    <row r="127" spans="1:31" x14ac:dyDescent="0.3">
      <c r="A127" s="107"/>
      <c r="B127" s="107"/>
      <c r="C127" s="107"/>
      <c r="D127" s="107"/>
      <c r="E127" s="107"/>
      <c r="F127" s="133">
        <v>605</v>
      </c>
      <c r="G127" s="109"/>
      <c r="H127" s="110"/>
      <c r="I127" s="137" t="str">
        <f t="shared" ca="1" si="1"/>
        <v xml:space="preserve">MONTEREY COUNTY            </v>
      </c>
      <c r="J127" s="137" t="str">
        <f ca="1">IF(ISBLANK(F127),"",IF(COUNTIF(ScheduleA!$F$8:$F$274,F127)=1, INDIRECT("ScheduleA!D" &amp; (MATCH(F127,Table2[CITY CODE], 0) +7)),"CODE NOT VALID"))</f>
        <v>Seaside</v>
      </c>
      <c r="K127" s="140" t="str">
        <f>IF(ISBLANK(F127),"",IF(COUNTIF(ScheduleA!$F$8:$F$274,F127)=1, "Row " &amp; MATCH(F127,Table2[[#All],[CITY CODE]], 0)+6,"CODE NOT VALID"))</f>
        <v>Row 134</v>
      </c>
      <c r="L127" s="129"/>
      <c r="M127" s="129"/>
      <c r="N127" s="129"/>
      <c r="O127" s="129"/>
      <c r="P127" s="129"/>
      <c r="Q127" s="129"/>
      <c r="R127" s="129"/>
      <c r="S127" s="129"/>
      <c r="T127" s="129"/>
      <c r="U127" s="129"/>
      <c r="V127" s="129"/>
      <c r="W127" s="129"/>
      <c r="X127" s="129"/>
      <c r="Y127" s="129"/>
      <c r="Z127" s="129"/>
      <c r="AA127" s="129"/>
      <c r="AB127" s="129"/>
      <c r="AC127" s="129"/>
      <c r="AD127" s="129"/>
      <c r="AE127" s="129"/>
    </row>
    <row r="128" spans="1:31" x14ac:dyDescent="0.3">
      <c r="A128" s="107"/>
      <c r="B128" s="107"/>
      <c r="C128" s="107"/>
      <c r="D128" s="107"/>
      <c r="E128" s="107"/>
      <c r="F128" s="133">
        <v>493</v>
      </c>
      <c r="G128" s="109"/>
      <c r="H128" s="110"/>
      <c r="I128" s="137" t="str">
        <f t="shared" ca="1" si="1"/>
        <v xml:space="preserve">MONTEREY COUNTY            </v>
      </c>
      <c r="J128" s="137" t="str">
        <f ca="1">IF(ISBLANK(F128),"",IF(COUNTIF(ScheduleA!$F$8:$F$274,F128)=1, INDIRECT("ScheduleA!D" &amp; (MATCH(F128,Table2[CITY CODE], 0) +7)),"CODE NOT VALID"))</f>
        <v>Soledad</v>
      </c>
      <c r="K128" s="140" t="str">
        <f>IF(ISBLANK(F128),"",IF(COUNTIF(ScheduleA!$F$8:$F$274,F128)=1, "Row " &amp; MATCH(F128,Table2[[#All],[CITY CODE]], 0)+6,"CODE NOT VALID"))</f>
        <v>Row 135</v>
      </c>
      <c r="L128" s="129"/>
      <c r="M128" s="129"/>
      <c r="N128" s="129"/>
      <c r="O128" s="129"/>
      <c r="P128" s="129"/>
      <c r="Q128" s="129"/>
      <c r="R128" s="129"/>
      <c r="S128" s="129"/>
      <c r="T128" s="129"/>
      <c r="U128" s="129"/>
      <c r="V128" s="129"/>
      <c r="W128" s="129"/>
      <c r="X128" s="129"/>
      <c r="Y128" s="129"/>
      <c r="Z128" s="129"/>
      <c r="AA128" s="129"/>
      <c r="AB128" s="129"/>
      <c r="AC128" s="129"/>
      <c r="AD128" s="129"/>
      <c r="AE128" s="129"/>
    </row>
    <row r="129" spans="1:31" x14ac:dyDescent="0.3">
      <c r="A129" s="107"/>
      <c r="B129" s="107"/>
      <c r="C129" s="107"/>
      <c r="D129" s="107"/>
      <c r="E129" s="107"/>
      <c r="F129" s="133">
        <v>631</v>
      </c>
      <c r="G129" s="109"/>
      <c r="H129" s="110"/>
      <c r="I129" s="137" t="str">
        <f t="shared" ca="1" si="1"/>
        <v>NAPA COUNTY</v>
      </c>
      <c r="J129" s="137" t="str">
        <f ca="1">IF(ISBLANK(F129),"",IF(COUNTIF(ScheduleA!$F$8:$F$274,F129)=1, INDIRECT("ScheduleA!D" &amp; (MATCH(F129,Table2[CITY CODE], 0) +7)),"CODE NOT VALID"))</f>
        <v>NAPA COUNTY</v>
      </c>
      <c r="K129" s="140" t="str">
        <f>IF(ISBLANK(F129),"",IF(COUNTIF(ScheduleA!$F$8:$F$274,F129)=1, "Row " &amp; MATCH(F129,Table2[[#All],[CITY CODE]], 0)+6,"CODE NOT VALID"))</f>
        <v>Row 136</v>
      </c>
      <c r="L129" s="129"/>
      <c r="M129" s="129"/>
      <c r="N129" s="129"/>
      <c r="O129" s="129"/>
      <c r="P129" s="129"/>
      <c r="Q129" s="129"/>
      <c r="R129" s="129"/>
      <c r="S129" s="129"/>
      <c r="T129" s="129"/>
      <c r="U129" s="129"/>
      <c r="V129" s="129"/>
      <c r="W129" s="129"/>
      <c r="X129" s="129"/>
      <c r="Y129" s="129"/>
      <c r="Z129" s="129"/>
      <c r="AA129" s="129"/>
      <c r="AB129" s="129"/>
      <c r="AC129" s="129"/>
      <c r="AD129" s="129"/>
      <c r="AE129" s="129"/>
    </row>
    <row r="130" spans="1:31" x14ac:dyDescent="0.3">
      <c r="A130" s="107"/>
      <c r="B130" s="107"/>
      <c r="C130" s="107"/>
      <c r="D130" s="107"/>
      <c r="E130" s="107"/>
      <c r="F130" s="133">
        <v>632</v>
      </c>
      <c r="G130" s="109"/>
      <c r="H130" s="110"/>
      <c r="I130" s="137" t="str">
        <f t="shared" ca="1" si="1"/>
        <v>NAPA COUNTY</v>
      </c>
      <c r="J130" s="137" t="str">
        <f ca="1">IF(ISBLANK(F130),"",IF(COUNTIF(ScheduleA!$F$8:$F$274,F130)=1, INDIRECT("ScheduleA!D" &amp; (MATCH(F130,Table2[CITY CODE], 0) +7)),"CODE NOT VALID"))</f>
        <v>St. Helena</v>
      </c>
      <c r="K130" s="140" t="str">
        <f>IF(ISBLANK(F130),"",IF(COUNTIF(ScheduleA!$F$8:$F$274,F130)=1, "Row " &amp; MATCH(F130,Table2[[#All],[CITY CODE]], 0)+6,"CODE NOT VALID"))</f>
        <v>Row 137</v>
      </c>
      <c r="L130" s="129"/>
      <c r="M130" s="129"/>
      <c r="N130" s="129"/>
      <c r="O130" s="129"/>
      <c r="P130" s="129"/>
      <c r="Q130" s="129"/>
      <c r="R130" s="129"/>
      <c r="S130" s="129"/>
      <c r="T130" s="129"/>
      <c r="U130" s="129"/>
      <c r="V130" s="129"/>
      <c r="W130" s="129"/>
      <c r="X130" s="129"/>
      <c r="Y130" s="129"/>
      <c r="Z130" s="129"/>
      <c r="AA130" s="129"/>
      <c r="AB130" s="129"/>
      <c r="AC130" s="129"/>
      <c r="AD130" s="129"/>
      <c r="AE130" s="129"/>
    </row>
    <row r="131" spans="1:31" x14ac:dyDescent="0.3">
      <c r="A131" s="107"/>
      <c r="B131" s="107"/>
      <c r="C131" s="107"/>
      <c r="D131" s="107"/>
      <c r="E131" s="107"/>
      <c r="F131" s="133">
        <v>502</v>
      </c>
      <c r="G131" s="109"/>
      <c r="H131" s="110"/>
      <c r="I131" s="137" t="str">
        <f t="shared" ca="1" si="1"/>
        <v>NEVADA COUNTY</v>
      </c>
      <c r="J131" s="137" t="str">
        <f ca="1">IF(ISBLANK(F131),"",IF(COUNTIF(ScheduleA!$F$8:$F$274,F131)=1, INDIRECT("ScheduleA!D" &amp; (MATCH(F131,Table2[CITY CODE], 0) +7)),"CODE NOT VALID"))</f>
        <v>NEVADA COUNTY</v>
      </c>
      <c r="K131" s="140" t="str">
        <f>IF(ISBLANK(F131),"",IF(COUNTIF(ScheduleA!$F$8:$F$274,F131)=1, "Row " &amp; MATCH(F131,Table2[[#All],[CITY CODE]], 0)+6,"CODE NOT VALID"))</f>
        <v>Row 138</v>
      </c>
      <c r="L131" s="129"/>
      <c r="M131" s="129"/>
      <c r="N131" s="129"/>
      <c r="O131" s="129"/>
      <c r="P131" s="129"/>
      <c r="Q131" s="129"/>
      <c r="R131" s="129"/>
      <c r="S131" s="129"/>
      <c r="T131" s="129"/>
      <c r="U131" s="129"/>
      <c r="V131" s="129"/>
      <c r="W131" s="129"/>
      <c r="X131" s="129"/>
      <c r="Y131" s="129"/>
      <c r="Z131" s="129"/>
      <c r="AA131" s="129"/>
      <c r="AB131" s="129"/>
      <c r="AC131" s="129"/>
      <c r="AD131" s="129"/>
      <c r="AE131" s="129"/>
    </row>
    <row r="132" spans="1:31" x14ac:dyDescent="0.3">
      <c r="A132" s="107"/>
      <c r="B132" s="107"/>
      <c r="C132" s="107"/>
      <c r="D132" s="107"/>
      <c r="E132" s="107"/>
      <c r="F132" s="133">
        <v>642</v>
      </c>
      <c r="G132" s="109"/>
      <c r="H132" s="110"/>
      <c r="I132" s="137" t="str">
        <f t="shared" ca="1" si="1"/>
        <v>NEVADA COUNTY</v>
      </c>
      <c r="J132" s="137" t="str">
        <f ca="1">IF(ISBLANK(F132),"",IF(COUNTIF(ScheduleA!$F$8:$F$274,F132)=1, INDIRECT("ScheduleA!D" &amp; (MATCH(F132,Table2[CITY CODE], 0) +7)),"CODE NOT VALID"))</f>
        <v>Grass Valley</v>
      </c>
      <c r="K132" s="140" t="str">
        <f>IF(ISBLANK(F132),"",IF(COUNTIF(ScheduleA!$F$8:$F$274,F132)=1, "Row " &amp; MATCH(F132,Table2[[#All],[CITY CODE]], 0)+6,"CODE NOT VALID"))</f>
        <v>Row 139</v>
      </c>
      <c r="L132" s="129"/>
      <c r="M132" s="129"/>
      <c r="N132" s="129"/>
      <c r="O132" s="129"/>
      <c r="P132" s="129"/>
      <c r="Q132" s="129"/>
      <c r="R132" s="129"/>
      <c r="S132" s="129"/>
      <c r="T132" s="129"/>
      <c r="U132" s="129"/>
      <c r="V132" s="129"/>
      <c r="W132" s="129"/>
      <c r="X132" s="129"/>
      <c r="Y132" s="129"/>
      <c r="Z132" s="129"/>
      <c r="AA132" s="129"/>
      <c r="AB132" s="129"/>
      <c r="AC132" s="129"/>
      <c r="AD132" s="129"/>
      <c r="AE132" s="129"/>
    </row>
    <row r="133" spans="1:31" x14ac:dyDescent="0.3">
      <c r="A133" s="107"/>
      <c r="B133" s="107"/>
      <c r="C133" s="107"/>
      <c r="D133" s="107"/>
      <c r="E133" s="107"/>
      <c r="F133" s="133">
        <v>630</v>
      </c>
      <c r="G133" s="109"/>
      <c r="H133" s="110"/>
      <c r="I133" s="137" t="str">
        <f t="shared" ca="1" si="1"/>
        <v>NEVADA COUNTY</v>
      </c>
      <c r="J133" s="137" t="str">
        <f ca="1">IF(ISBLANK(F133),"",IF(COUNTIF(ScheduleA!$F$8:$F$274,F133)=1, INDIRECT("ScheduleA!D" &amp; (MATCH(F133,Table2[CITY CODE], 0) +7)),"CODE NOT VALID"))</f>
        <v>Nevada City</v>
      </c>
      <c r="K133" s="140" t="str">
        <f>IF(ISBLANK(F133),"",IF(COUNTIF(ScheduleA!$F$8:$F$274,F133)=1, "Row " &amp; MATCH(F133,Table2[[#All],[CITY CODE]], 0)+6,"CODE NOT VALID"))</f>
        <v>Row 140</v>
      </c>
      <c r="L133" s="129"/>
      <c r="M133" s="129"/>
      <c r="N133" s="129"/>
      <c r="O133" s="129"/>
      <c r="P133" s="129"/>
      <c r="Q133" s="129"/>
      <c r="R133" s="129"/>
      <c r="S133" s="129"/>
      <c r="T133" s="129"/>
      <c r="U133" s="129"/>
      <c r="V133" s="129"/>
      <c r="W133" s="129"/>
      <c r="X133" s="129"/>
      <c r="Y133" s="129"/>
      <c r="Z133" s="129"/>
      <c r="AA133" s="129"/>
      <c r="AB133" s="129"/>
      <c r="AC133" s="129"/>
      <c r="AD133" s="129"/>
      <c r="AE133" s="129"/>
    </row>
    <row r="134" spans="1:31" x14ac:dyDescent="0.3">
      <c r="A134" s="107"/>
      <c r="B134" s="107"/>
      <c r="C134" s="107"/>
      <c r="D134" s="107"/>
      <c r="E134" s="107"/>
      <c r="F134" s="133">
        <v>503</v>
      </c>
      <c r="G134" s="109"/>
      <c r="H134" s="110"/>
      <c r="I134" s="137" t="str">
        <f t="shared" ca="1" si="1"/>
        <v>NEVADA COUNTY</v>
      </c>
      <c r="J134" s="137" t="str">
        <f ca="1">IF(ISBLANK(F134),"",IF(COUNTIF(ScheduleA!$F$8:$F$274,F134)=1, INDIRECT("ScheduleA!D" &amp; (MATCH(F134,Table2[CITY CODE], 0) +7)),"CODE NOT VALID"))</f>
        <v>Truckee</v>
      </c>
      <c r="K134" s="140" t="str">
        <f>IF(ISBLANK(F134),"",IF(COUNTIF(ScheduleA!$F$8:$F$274,F134)=1, "Row " &amp; MATCH(F134,Table2[[#All],[CITY CODE]], 0)+6,"CODE NOT VALID"))</f>
        <v>Row 141</v>
      </c>
      <c r="L134" s="129"/>
      <c r="M134" s="129"/>
      <c r="N134" s="129"/>
      <c r="O134" s="129"/>
      <c r="P134" s="129"/>
      <c r="Q134" s="129"/>
      <c r="R134" s="129"/>
      <c r="S134" s="129"/>
      <c r="T134" s="129"/>
      <c r="U134" s="129"/>
      <c r="V134" s="129"/>
      <c r="W134" s="129"/>
      <c r="X134" s="129"/>
      <c r="Y134" s="129"/>
      <c r="Z134" s="129"/>
      <c r="AA134" s="129"/>
      <c r="AB134" s="129"/>
      <c r="AC134" s="129"/>
      <c r="AD134" s="129"/>
      <c r="AE134" s="129"/>
    </row>
    <row r="135" spans="1:31" x14ac:dyDescent="0.3">
      <c r="A135" s="107"/>
      <c r="B135" s="107"/>
      <c r="C135" s="107"/>
      <c r="D135" s="107"/>
      <c r="E135" s="107"/>
      <c r="F135" s="135">
        <v>37</v>
      </c>
      <c r="G135" s="109"/>
      <c r="H135" s="110"/>
      <c r="I135" s="137" t="str">
        <f t="shared" ca="1" si="1"/>
        <v>ORANGE COUNTY</v>
      </c>
      <c r="J135" s="137" t="str">
        <f ca="1">IF(ISBLANK(F135),"",IF(COUNTIF(ScheduleA!$F$8:$F$274,F135)=1, INDIRECT("ScheduleA!D" &amp; (MATCH(F135,Table2[CITY CODE], 0) +7)),"CODE NOT VALID"))</f>
        <v>ORANGE COUNTY</v>
      </c>
      <c r="K135" s="140" t="str">
        <f>IF(ISBLANK(F135),"",IF(COUNTIF(ScheduleA!$F$8:$F$274,F135)=1, "Row " &amp; MATCH(F135,Table2[[#All],[CITY CODE]], 0)+6,"CODE NOT VALID"))</f>
        <v>Row 142</v>
      </c>
      <c r="L135" s="129"/>
      <c r="M135" s="129"/>
      <c r="N135" s="129"/>
      <c r="O135" s="129"/>
      <c r="P135" s="129"/>
      <c r="Q135" s="129"/>
      <c r="R135" s="129"/>
      <c r="S135" s="129"/>
      <c r="T135" s="129"/>
      <c r="U135" s="129"/>
      <c r="V135" s="129"/>
      <c r="W135" s="129"/>
      <c r="X135" s="129"/>
      <c r="Y135" s="129"/>
      <c r="Z135" s="129"/>
      <c r="AA135" s="129"/>
      <c r="AB135" s="129"/>
      <c r="AC135" s="129"/>
      <c r="AD135" s="129"/>
      <c r="AE135" s="129"/>
    </row>
    <row r="136" spans="1:31" x14ac:dyDescent="0.3">
      <c r="A136" s="107"/>
      <c r="B136" s="107"/>
      <c r="C136" s="107"/>
      <c r="D136" s="107"/>
      <c r="E136" s="107"/>
      <c r="F136" s="133">
        <v>512</v>
      </c>
      <c r="G136" s="109"/>
      <c r="H136" s="110"/>
      <c r="I136" s="137" t="str">
        <f t="shared" ca="1" si="1"/>
        <v>ORANGE COUNTY</v>
      </c>
      <c r="J136" s="137" t="str">
        <f ca="1">IF(ISBLANK(F136),"",IF(COUNTIF(ScheduleA!$F$8:$F$274,F136)=1, INDIRECT("ScheduleA!D" &amp; (MATCH(F136,Table2[CITY CODE], 0) +7)),"CODE NOT VALID"))</f>
        <v>Fountain Valley</v>
      </c>
      <c r="K136" s="140" t="str">
        <f>IF(ISBLANK(F136),"",IF(COUNTIF(ScheduleA!$F$8:$F$274,F136)=1, "Row " &amp; MATCH(F136,Table2[[#All],[CITY CODE]], 0)+6,"CODE NOT VALID"))</f>
        <v>Row 143</v>
      </c>
      <c r="L136" s="129"/>
      <c r="M136" s="129"/>
      <c r="N136" s="129"/>
      <c r="O136" s="129"/>
      <c r="P136" s="129"/>
      <c r="Q136" s="129"/>
      <c r="R136" s="129"/>
      <c r="S136" s="129"/>
      <c r="T136" s="129"/>
      <c r="U136" s="129"/>
      <c r="V136" s="129"/>
      <c r="W136" s="129"/>
      <c r="X136" s="129"/>
      <c r="Y136" s="129"/>
      <c r="Z136" s="129"/>
      <c r="AA136" s="129"/>
      <c r="AB136" s="129"/>
      <c r="AC136" s="129"/>
      <c r="AD136" s="129"/>
      <c r="AE136" s="129"/>
    </row>
    <row r="137" spans="1:31" x14ac:dyDescent="0.3">
      <c r="A137" s="107"/>
      <c r="B137" s="107"/>
      <c r="C137" s="107"/>
      <c r="D137" s="107"/>
      <c r="E137" s="107"/>
      <c r="F137" s="133">
        <v>696</v>
      </c>
      <c r="G137" s="109"/>
      <c r="H137" s="110"/>
      <c r="I137" s="137" t="str">
        <f t="shared" ca="1" si="1"/>
        <v>ORANGE COUNTY</v>
      </c>
      <c r="J137" s="137" t="str">
        <f ca="1">IF(ISBLANK(F137),"",IF(COUNTIF(ScheduleA!$F$8:$F$274,F137)=1, INDIRECT("ScheduleA!D" &amp; (MATCH(F137,Table2[CITY CODE], 0) +7)),"CODE NOT VALID"))</f>
        <v>Garden Grove</v>
      </c>
      <c r="K137" s="140" t="str">
        <f>IF(ISBLANK(F137),"",IF(COUNTIF(ScheduleA!$F$8:$F$274,F137)=1, "Row " &amp; MATCH(F137,Table2[[#All],[CITY CODE]], 0)+6,"CODE NOT VALID"))</f>
        <v>Row 144</v>
      </c>
      <c r="L137" s="129"/>
      <c r="M137" s="129"/>
      <c r="N137" s="129"/>
      <c r="O137" s="129"/>
      <c r="P137" s="129"/>
      <c r="Q137" s="129"/>
      <c r="R137" s="129"/>
      <c r="S137" s="129"/>
      <c r="T137" s="129"/>
      <c r="U137" s="129"/>
      <c r="V137" s="129"/>
      <c r="W137" s="129"/>
      <c r="X137" s="129"/>
      <c r="Y137" s="129"/>
      <c r="Z137" s="129"/>
      <c r="AA137" s="129"/>
      <c r="AB137" s="129"/>
      <c r="AC137" s="129"/>
      <c r="AD137" s="129"/>
      <c r="AE137" s="129"/>
    </row>
    <row r="138" spans="1:31" x14ac:dyDescent="0.3">
      <c r="A138" s="107"/>
      <c r="B138" s="107"/>
      <c r="C138" s="107"/>
      <c r="D138" s="107"/>
      <c r="E138" s="107"/>
      <c r="F138" s="133">
        <v>204</v>
      </c>
      <c r="G138" s="109"/>
      <c r="H138" s="110"/>
      <c r="I138" s="137" t="str">
        <f t="shared" ref="I138:I201" ca="1" si="2">VLOOKUP(J138,CountyLookup,2, FALSE)</f>
        <v>ORANGE COUNTY</v>
      </c>
      <c r="J138" s="137" t="str">
        <f ca="1">IF(ISBLANK(F138),"",IF(COUNTIF(ScheduleA!$F$8:$F$274,F138)=1, INDIRECT("ScheduleA!D" &amp; (MATCH(F138,Table2[CITY CODE], 0) +7)),"CODE NOT VALID"))</f>
        <v>La Habra</v>
      </c>
      <c r="K138" s="140" t="str">
        <f>IF(ISBLANK(F138),"",IF(COUNTIF(ScheduleA!$F$8:$F$274,F138)=1, "Row " &amp; MATCH(F138,Table2[[#All],[CITY CODE]], 0)+6,"CODE NOT VALID"))</f>
        <v>Row 145</v>
      </c>
      <c r="L138" s="129"/>
      <c r="M138" s="129"/>
      <c r="N138" s="129"/>
      <c r="O138" s="129"/>
      <c r="P138" s="129"/>
      <c r="Q138" s="129"/>
      <c r="R138" s="129"/>
      <c r="S138" s="129"/>
      <c r="T138" s="129"/>
      <c r="U138" s="129"/>
      <c r="V138" s="129"/>
      <c r="W138" s="129"/>
      <c r="X138" s="129"/>
      <c r="Y138" s="129"/>
      <c r="Z138" s="129"/>
      <c r="AA138" s="129"/>
      <c r="AB138" s="129"/>
      <c r="AC138" s="129"/>
      <c r="AD138" s="129"/>
      <c r="AE138" s="129"/>
    </row>
    <row r="139" spans="1:31" x14ac:dyDescent="0.3">
      <c r="A139" s="107"/>
      <c r="B139" s="107"/>
      <c r="C139" s="107"/>
      <c r="D139" s="107"/>
      <c r="E139" s="107"/>
      <c r="F139" s="133">
        <v>508</v>
      </c>
      <c r="G139" s="109"/>
      <c r="H139" s="110"/>
      <c r="I139" s="137" t="str">
        <f t="shared" ca="1" si="2"/>
        <v>ORANGE COUNTY</v>
      </c>
      <c r="J139" s="137" t="str">
        <f ca="1">IF(ISBLANK(F139),"",IF(COUNTIF(ScheduleA!$F$8:$F$274,F139)=1, INDIRECT("ScheduleA!D" &amp; (MATCH(F139,Table2[CITY CODE], 0) +7)),"CODE NOT VALID"))</f>
        <v>La Palma</v>
      </c>
      <c r="K139" s="140" t="str">
        <f>IF(ISBLANK(F139),"",IF(COUNTIF(ScheduleA!$F$8:$F$274,F139)=1, "Row " &amp; MATCH(F139,Table2[[#All],[CITY CODE]], 0)+6,"CODE NOT VALID"))</f>
        <v>Row 146</v>
      </c>
      <c r="L139" s="129"/>
      <c r="M139" s="129"/>
      <c r="N139" s="129"/>
      <c r="O139" s="129"/>
      <c r="P139" s="129"/>
      <c r="Q139" s="129"/>
      <c r="R139" s="129"/>
      <c r="S139" s="129"/>
      <c r="T139" s="129"/>
      <c r="U139" s="129"/>
      <c r="V139" s="129"/>
      <c r="W139" s="129"/>
      <c r="X139" s="129"/>
      <c r="Y139" s="129"/>
      <c r="Z139" s="129"/>
      <c r="AA139" s="129"/>
      <c r="AB139" s="129"/>
      <c r="AC139" s="129"/>
      <c r="AD139" s="129"/>
      <c r="AE139" s="129"/>
    </row>
    <row r="140" spans="1:31" x14ac:dyDescent="0.3">
      <c r="A140" s="107"/>
      <c r="B140" s="107"/>
      <c r="C140" s="107"/>
      <c r="D140" s="107"/>
      <c r="E140" s="107"/>
      <c r="F140" s="133">
        <v>690</v>
      </c>
      <c r="G140" s="109"/>
      <c r="H140" s="110"/>
      <c r="I140" s="137" t="str">
        <f t="shared" ca="1" si="2"/>
        <v>ORANGE COUNTY</v>
      </c>
      <c r="J140" s="137" t="str">
        <f ca="1">IF(ISBLANK(F140),"",IF(COUNTIF(ScheduleA!$F$8:$F$274,F140)=1, INDIRECT("ScheduleA!D" &amp; (MATCH(F140,Table2[CITY CODE], 0) +7)),"CODE NOT VALID"))</f>
        <v>Placentia</v>
      </c>
      <c r="K140" s="140" t="str">
        <f>IF(ISBLANK(F140),"",IF(COUNTIF(ScheduleA!$F$8:$F$274,F140)=1, "Row " &amp; MATCH(F140,Table2[[#All],[CITY CODE]], 0)+6,"CODE NOT VALID"))</f>
        <v>Row 147</v>
      </c>
      <c r="L140" s="129"/>
      <c r="M140" s="129"/>
      <c r="N140" s="129"/>
      <c r="O140" s="129"/>
      <c r="P140" s="129"/>
      <c r="Q140" s="129"/>
      <c r="R140" s="129"/>
      <c r="S140" s="129"/>
      <c r="T140" s="129"/>
      <c r="U140" s="129"/>
      <c r="V140" s="129"/>
      <c r="W140" s="129"/>
      <c r="X140" s="129"/>
      <c r="Y140" s="129"/>
      <c r="Z140" s="129"/>
      <c r="AA140" s="129"/>
      <c r="AB140" s="129"/>
      <c r="AC140" s="129"/>
      <c r="AD140" s="129"/>
      <c r="AE140" s="129"/>
    </row>
    <row r="141" spans="1:31" x14ac:dyDescent="0.3">
      <c r="A141" s="107"/>
      <c r="B141" s="107"/>
      <c r="C141" s="107"/>
      <c r="D141" s="107"/>
      <c r="E141" s="107"/>
      <c r="F141" s="133">
        <v>692</v>
      </c>
      <c r="G141" s="109"/>
      <c r="H141" s="110"/>
      <c r="I141" s="137" t="str">
        <f t="shared" ca="1" si="2"/>
        <v>ORANGE COUNTY</v>
      </c>
      <c r="J141" s="137" t="str">
        <f ca="1">IF(ISBLANK(F141),"",IF(COUNTIF(ScheduleA!$F$8:$F$274,F141)=1, INDIRECT("ScheduleA!D" &amp; (MATCH(F141,Table2[CITY CODE], 0) +7)),"CODE NOT VALID"))</f>
        <v>Santa Ana</v>
      </c>
      <c r="K141" s="140" t="str">
        <f>IF(ISBLANK(F141),"",IF(COUNTIF(ScheduleA!$F$8:$F$274,F141)=1, "Row " &amp; MATCH(F141,Table2[[#All],[CITY CODE]], 0)+6,"CODE NOT VALID"))</f>
        <v>Row 148</v>
      </c>
      <c r="L141" s="129"/>
      <c r="M141" s="129"/>
      <c r="N141" s="129"/>
      <c r="O141" s="129"/>
      <c r="P141" s="129"/>
      <c r="Q141" s="129"/>
      <c r="R141" s="129"/>
      <c r="S141" s="129"/>
      <c r="T141" s="129"/>
      <c r="U141" s="129"/>
      <c r="V141" s="129"/>
      <c r="W141" s="129"/>
      <c r="X141" s="129"/>
      <c r="Y141" s="129"/>
      <c r="Z141" s="129"/>
      <c r="AA141" s="129"/>
      <c r="AB141" s="129"/>
      <c r="AC141" s="129"/>
      <c r="AD141" s="129"/>
      <c r="AE141" s="129"/>
    </row>
    <row r="142" spans="1:31" x14ac:dyDescent="0.3">
      <c r="A142" s="107"/>
      <c r="B142" s="107"/>
      <c r="C142" s="107"/>
      <c r="D142" s="107"/>
      <c r="E142" s="107"/>
      <c r="F142" s="133">
        <v>694</v>
      </c>
      <c r="G142" s="109"/>
      <c r="H142" s="110"/>
      <c r="I142" s="137" t="str">
        <f t="shared" ca="1" si="2"/>
        <v>ORANGE COUNTY</v>
      </c>
      <c r="J142" s="137" t="str">
        <f ca="1">IF(ISBLANK(F142),"",IF(COUNTIF(ScheduleA!$F$8:$F$274,F142)=1, INDIRECT("ScheduleA!D" &amp; (MATCH(F142,Table2[CITY CODE], 0) +7)),"CODE NOT VALID"))</f>
        <v>Seal Beach</v>
      </c>
      <c r="K142" s="140" t="str">
        <f>IF(ISBLANK(F142),"",IF(COUNTIF(ScheduleA!$F$8:$F$274,F142)=1, "Row " &amp; MATCH(F142,Table2[[#All],[CITY CODE]], 0)+6,"CODE NOT VALID"))</f>
        <v>Row 149</v>
      </c>
      <c r="L142" s="129"/>
      <c r="M142" s="129"/>
      <c r="N142" s="129"/>
      <c r="O142" s="129"/>
      <c r="P142" s="129"/>
      <c r="Q142" s="129"/>
      <c r="R142" s="129"/>
      <c r="S142" s="129"/>
      <c r="T142" s="129"/>
      <c r="U142" s="129"/>
      <c r="V142" s="129"/>
      <c r="W142" s="129"/>
      <c r="X142" s="129"/>
      <c r="Y142" s="129"/>
      <c r="Z142" s="129"/>
      <c r="AA142" s="129"/>
      <c r="AB142" s="129"/>
      <c r="AC142" s="129"/>
      <c r="AD142" s="129"/>
      <c r="AE142" s="129"/>
    </row>
    <row r="143" spans="1:31" x14ac:dyDescent="0.3">
      <c r="A143" s="107"/>
      <c r="B143" s="107"/>
      <c r="C143" s="107"/>
      <c r="D143" s="107"/>
      <c r="E143" s="107"/>
      <c r="F143" s="133">
        <v>414</v>
      </c>
      <c r="G143" s="109"/>
      <c r="H143" s="110"/>
      <c r="I143" s="137" t="str">
        <f t="shared" ca="1" si="2"/>
        <v>ORANGE COUNTY</v>
      </c>
      <c r="J143" s="137" t="str">
        <f ca="1">IF(ISBLANK(F143),"",IF(COUNTIF(ScheduleA!$F$8:$F$274,F143)=1, INDIRECT("ScheduleA!D" &amp; (MATCH(F143,Table2[CITY CODE], 0) +7)),"CODE NOT VALID"))</f>
        <v>Stanton</v>
      </c>
      <c r="K143" s="140" t="str">
        <f>IF(ISBLANK(F143),"",IF(COUNTIF(ScheduleA!$F$8:$F$274,F143)=1, "Row " &amp; MATCH(F143,Table2[[#All],[CITY CODE]], 0)+6,"CODE NOT VALID"))</f>
        <v>Row 150</v>
      </c>
      <c r="L143" s="129"/>
      <c r="M143" s="129"/>
      <c r="N143" s="129"/>
      <c r="O143" s="129"/>
      <c r="P143" s="129"/>
      <c r="Q143" s="129"/>
      <c r="R143" s="129"/>
      <c r="S143" s="129"/>
      <c r="T143" s="129"/>
      <c r="U143" s="129"/>
      <c r="V143" s="129"/>
      <c r="W143" s="129"/>
      <c r="X143" s="129"/>
      <c r="Y143" s="129"/>
      <c r="Z143" s="129"/>
      <c r="AA143" s="129"/>
      <c r="AB143" s="129"/>
      <c r="AC143" s="129"/>
      <c r="AD143" s="129"/>
      <c r="AE143" s="129"/>
    </row>
    <row r="144" spans="1:31" x14ac:dyDescent="0.3">
      <c r="A144" s="107"/>
      <c r="B144" s="107"/>
      <c r="C144" s="107"/>
      <c r="D144" s="107"/>
      <c r="E144" s="107"/>
      <c r="F144" s="133">
        <v>510</v>
      </c>
      <c r="G144" s="109"/>
      <c r="H144" s="110"/>
      <c r="I144" s="137" t="str">
        <f t="shared" ca="1" si="2"/>
        <v>ORANGE COUNTY</v>
      </c>
      <c r="J144" s="137" t="str">
        <f ca="1">IF(ISBLANK(F144),"",IF(COUNTIF(ScheduleA!$F$8:$F$274,F144)=1, INDIRECT("ScheduleA!D" &amp; (MATCH(F144,Table2[CITY CODE], 0) +7)),"CODE NOT VALID"))</f>
        <v>Westminster</v>
      </c>
      <c r="K144" s="140" t="str">
        <f>IF(ISBLANK(F144),"",IF(COUNTIF(ScheduleA!$F$8:$F$274,F144)=1, "Row " &amp; MATCH(F144,Table2[[#All],[CITY CODE]], 0)+6,"CODE NOT VALID"))</f>
        <v>Row 151</v>
      </c>
      <c r="L144" s="129"/>
      <c r="M144" s="129"/>
      <c r="N144" s="129"/>
      <c r="O144" s="129"/>
      <c r="P144" s="129"/>
      <c r="Q144" s="129"/>
      <c r="R144" s="129"/>
      <c r="S144" s="129"/>
      <c r="T144" s="129"/>
      <c r="U144" s="129"/>
      <c r="V144" s="129"/>
      <c r="W144" s="129"/>
      <c r="X144" s="129"/>
      <c r="Y144" s="129"/>
      <c r="Z144" s="129"/>
      <c r="AA144" s="129"/>
      <c r="AB144" s="129"/>
      <c r="AC144" s="129"/>
      <c r="AD144" s="129"/>
      <c r="AE144" s="129"/>
    </row>
    <row r="145" spans="1:31" x14ac:dyDescent="0.3">
      <c r="A145" s="107"/>
      <c r="B145" s="107"/>
      <c r="C145" s="107"/>
      <c r="D145" s="107"/>
      <c r="E145" s="107"/>
      <c r="F145" s="133">
        <v>513</v>
      </c>
      <c r="G145" s="109"/>
      <c r="H145" s="110"/>
      <c r="I145" s="137" t="str">
        <f t="shared" ca="1" si="2"/>
        <v>PLACER COUNTY</v>
      </c>
      <c r="J145" s="137" t="str">
        <f ca="1">IF(ISBLANK(F145),"",IF(COUNTIF(ScheduleA!$F$8:$F$274,F145)=1, INDIRECT("ScheduleA!D" &amp; (MATCH(F145,Table2[CITY CODE], 0) +7)),"CODE NOT VALID"))</f>
        <v>Loomis</v>
      </c>
      <c r="K145" s="140" t="str">
        <f>IF(ISBLANK(F145),"",IF(COUNTIF(ScheduleA!$F$8:$F$274,F145)=1, "Row " &amp; MATCH(F145,Table2[[#All],[CITY CODE]], 0)+6,"CODE NOT VALID"))</f>
        <v>Row 153</v>
      </c>
      <c r="L145" s="129"/>
      <c r="M145" s="129"/>
      <c r="N145" s="129"/>
      <c r="O145" s="129"/>
      <c r="P145" s="129"/>
      <c r="Q145" s="129"/>
      <c r="R145" s="129"/>
      <c r="S145" s="129"/>
      <c r="T145" s="129"/>
      <c r="U145" s="129"/>
      <c r="V145" s="129"/>
      <c r="W145" s="129"/>
      <c r="X145" s="129"/>
      <c r="Y145" s="129"/>
      <c r="Z145" s="129"/>
      <c r="AA145" s="129"/>
      <c r="AB145" s="129"/>
      <c r="AC145" s="129"/>
      <c r="AD145" s="129"/>
      <c r="AE145" s="129"/>
    </row>
    <row r="146" spans="1:31" x14ac:dyDescent="0.3">
      <c r="A146" s="107"/>
      <c r="B146" s="107"/>
      <c r="C146" s="107"/>
      <c r="D146" s="107"/>
      <c r="E146" s="107"/>
      <c r="F146" s="133">
        <v>697</v>
      </c>
      <c r="G146" s="109"/>
      <c r="H146" s="110"/>
      <c r="I146" s="137" t="str">
        <f t="shared" ca="1" si="2"/>
        <v>PLACER COUNTY</v>
      </c>
      <c r="J146" s="137" t="str">
        <f ca="1">IF(ISBLANK(F146),"",IF(COUNTIF(ScheduleA!$F$8:$F$274,F146)=1, INDIRECT("ScheduleA!D" &amp; (MATCH(F146,Table2[CITY CODE], 0) +7)),"CODE NOT VALID"))</f>
        <v>Roseville</v>
      </c>
      <c r="K146" s="140" t="str">
        <f>IF(ISBLANK(F146),"",IF(COUNTIF(ScheduleA!$F$8:$F$274,F146)=1, "Row " &amp; MATCH(F146,Table2[[#All],[CITY CODE]], 0)+6,"CODE NOT VALID"))</f>
        <v>Row 154</v>
      </c>
      <c r="L146" s="129"/>
      <c r="M146" s="129"/>
      <c r="N146" s="129"/>
      <c r="O146" s="129"/>
      <c r="P146" s="129"/>
      <c r="Q146" s="129"/>
      <c r="R146" s="129"/>
      <c r="S146" s="129"/>
      <c r="T146" s="129"/>
      <c r="U146" s="129"/>
      <c r="V146" s="129"/>
      <c r="W146" s="129"/>
      <c r="X146" s="129"/>
      <c r="Y146" s="129"/>
      <c r="Z146" s="129"/>
      <c r="AA146" s="129"/>
      <c r="AB146" s="129"/>
      <c r="AC146" s="129"/>
      <c r="AD146" s="129"/>
      <c r="AE146" s="129"/>
    </row>
    <row r="147" spans="1:31" x14ac:dyDescent="0.3">
      <c r="A147" s="107"/>
      <c r="B147" s="107"/>
      <c r="C147" s="107"/>
      <c r="D147" s="107"/>
      <c r="E147" s="107"/>
      <c r="F147" s="135">
        <v>26</v>
      </c>
      <c r="G147" s="109"/>
      <c r="H147" s="110"/>
      <c r="I147" s="137" t="str">
        <f t="shared" ca="1" si="2"/>
        <v>RIVERSIDE COUNTY</v>
      </c>
      <c r="J147" s="137" t="str">
        <f ca="1">IF(ISBLANK(F147),"",IF(COUNTIF(ScheduleA!$F$8:$F$274,F147)=1, INDIRECT("ScheduleA!D" &amp; (MATCH(F147,Table2[CITY CODE], 0) +7)),"CODE NOT VALID"))</f>
        <v>RIVERSIDE COUNTY</v>
      </c>
      <c r="K147" s="140" t="str">
        <f>IF(ISBLANK(F147),"",IF(COUNTIF(ScheduleA!$F$8:$F$274,F147)=1, "Row " &amp; MATCH(F147,Table2[[#All],[CITY CODE]], 0)+6,"CODE NOT VALID"))</f>
        <v>Row 155</v>
      </c>
      <c r="L147" s="129"/>
      <c r="M147" s="129"/>
      <c r="N147" s="129"/>
      <c r="O147" s="129"/>
      <c r="P147" s="129"/>
      <c r="Q147" s="129"/>
      <c r="R147" s="129"/>
      <c r="S147" s="129"/>
      <c r="T147" s="129"/>
      <c r="U147" s="129"/>
      <c r="V147" s="129"/>
      <c r="W147" s="129"/>
      <c r="X147" s="129"/>
      <c r="Y147" s="129"/>
      <c r="Z147" s="129"/>
      <c r="AA147" s="129"/>
      <c r="AB147" s="129"/>
      <c r="AC147" s="129"/>
      <c r="AD147" s="129"/>
      <c r="AE147" s="129"/>
    </row>
    <row r="148" spans="1:31" x14ac:dyDescent="0.3">
      <c r="A148" s="107"/>
      <c r="B148" s="107"/>
      <c r="C148" s="107"/>
      <c r="D148" s="107"/>
      <c r="E148" s="107"/>
      <c r="F148" s="133">
        <v>232</v>
      </c>
      <c r="G148" s="109"/>
      <c r="H148" s="110"/>
      <c r="I148" s="137" t="str">
        <f t="shared" ca="1" si="2"/>
        <v>RIVERSIDE COUNTY</v>
      </c>
      <c r="J148" s="137" t="str">
        <f ca="1">IF(ISBLANK(F148),"",IF(COUNTIF(ScheduleA!$F$8:$F$274,F148)=1, INDIRECT("ScheduleA!D" &amp; (MATCH(F148,Table2[CITY CODE], 0) +7)),"CODE NOT VALID"))</f>
        <v>Cathedral City</v>
      </c>
      <c r="K148" s="140" t="str">
        <f>IF(ISBLANK(F148),"",IF(COUNTIF(ScheduleA!$F$8:$F$274,F148)=1, "Row " &amp; MATCH(F148,Table2[[#All],[CITY CODE]], 0)+6,"CODE NOT VALID"))</f>
        <v>Row 156</v>
      </c>
      <c r="L148" s="129"/>
      <c r="M148" s="129"/>
      <c r="N148" s="129"/>
      <c r="O148" s="129"/>
      <c r="P148" s="129"/>
      <c r="Q148" s="129"/>
      <c r="R148" s="129"/>
      <c r="S148" s="129"/>
      <c r="T148" s="129"/>
      <c r="U148" s="129"/>
      <c r="V148" s="129"/>
      <c r="W148" s="129"/>
      <c r="X148" s="129"/>
      <c r="Y148" s="129"/>
      <c r="Z148" s="129"/>
      <c r="AA148" s="129"/>
      <c r="AB148" s="129"/>
      <c r="AC148" s="129"/>
      <c r="AD148" s="129"/>
      <c r="AE148" s="129"/>
    </row>
    <row r="149" spans="1:31" x14ac:dyDescent="0.3">
      <c r="A149" s="107"/>
      <c r="B149" s="107"/>
      <c r="C149" s="107"/>
      <c r="D149" s="107"/>
      <c r="E149" s="107"/>
      <c r="F149" s="133">
        <v>416</v>
      </c>
      <c r="G149" s="109"/>
      <c r="H149" s="110"/>
      <c r="I149" s="137" t="str">
        <f t="shared" ca="1" si="2"/>
        <v>RIVERSIDE COUNTY</v>
      </c>
      <c r="J149" s="137" t="str">
        <f ca="1">IF(ISBLANK(F149),"",IF(COUNTIF(ScheduleA!$F$8:$F$274,F149)=1, INDIRECT("ScheduleA!D" &amp; (MATCH(F149,Table2[CITY CODE], 0) +7)),"CODE NOT VALID"))</f>
        <v>Coachella</v>
      </c>
      <c r="K149" s="140" t="str">
        <f>IF(ISBLANK(F149),"",IF(COUNTIF(ScheduleA!$F$8:$F$274,F149)=1, "Row " &amp; MATCH(F149,Table2[[#All],[CITY CODE]], 0)+6,"CODE NOT VALID"))</f>
        <v>Row 157</v>
      </c>
      <c r="L149" s="129"/>
      <c r="M149" s="129"/>
      <c r="N149" s="129"/>
      <c r="O149" s="129"/>
      <c r="P149" s="129"/>
      <c r="Q149" s="129"/>
      <c r="R149" s="129"/>
      <c r="S149" s="129"/>
      <c r="T149" s="129"/>
      <c r="U149" s="129"/>
      <c r="V149" s="129"/>
      <c r="W149" s="129"/>
      <c r="X149" s="129"/>
      <c r="Y149" s="129"/>
      <c r="Z149" s="129"/>
      <c r="AA149" s="129"/>
      <c r="AB149" s="129"/>
      <c r="AC149" s="129"/>
      <c r="AD149" s="129"/>
      <c r="AE149" s="129"/>
    </row>
    <row r="150" spans="1:31" x14ac:dyDescent="0.3">
      <c r="A150" s="107"/>
      <c r="B150" s="107"/>
      <c r="C150" s="107"/>
      <c r="D150" s="107"/>
      <c r="E150" s="107"/>
      <c r="F150" s="133">
        <v>515</v>
      </c>
      <c r="G150" s="109"/>
      <c r="H150" s="110"/>
      <c r="I150" s="137" t="str">
        <f t="shared" ca="1" si="2"/>
        <v>RIVERSIDE COUNTY</v>
      </c>
      <c r="J150" s="137" t="str">
        <f ca="1">IF(ISBLANK(F150),"",IF(COUNTIF(ScheduleA!$F$8:$F$274,F150)=1, INDIRECT("ScheduleA!D" &amp; (MATCH(F150,Table2[CITY CODE], 0) +7)),"CODE NOT VALID"))</f>
        <v xml:space="preserve">Hemet                       </v>
      </c>
      <c r="K150" s="140" t="str">
        <f>IF(ISBLANK(F150),"",IF(COUNTIF(ScheduleA!$F$8:$F$274,F150)=1, "Row " &amp; MATCH(F150,Table2[[#All],[CITY CODE]], 0)+6,"CODE NOT VALID"))</f>
        <v>Row 158</v>
      </c>
      <c r="L150" s="129"/>
      <c r="M150" s="129"/>
      <c r="N150" s="129"/>
      <c r="O150" s="129"/>
      <c r="P150" s="129"/>
      <c r="Q150" s="129"/>
      <c r="R150" s="129"/>
      <c r="S150" s="129"/>
      <c r="T150" s="129"/>
      <c r="U150" s="129"/>
      <c r="V150" s="129"/>
      <c r="W150" s="129"/>
      <c r="X150" s="129"/>
      <c r="Y150" s="129"/>
      <c r="Z150" s="129"/>
      <c r="AA150" s="129"/>
      <c r="AB150" s="129"/>
      <c r="AC150" s="129"/>
      <c r="AD150" s="129"/>
      <c r="AE150" s="129"/>
    </row>
    <row r="151" spans="1:31" x14ac:dyDescent="0.3">
      <c r="A151" s="107"/>
      <c r="B151" s="107"/>
      <c r="C151" s="107"/>
      <c r="D151" s="107"/>
      <c r="E151" s="107"/>
      <c r="F151" s="133">
        <v>517</v>
      </c>
      <c r="G151" s="109"/>
      <c r="H151" s="110"/>
      <c r="I151" s="137" t="str">
        <f t="shared" ca="1" si="2"/>
        <v>RIVERSIDE COUNTY</v>
      </c>
      <c r="J151" s="137" t="str">
        <f ca="1">IF(ISBLANK(F151),"",IF(COUNTIF(ScheduleA!$F$8:$F$274,F151)=1, INDIRECT("ScheduleA!D" &amp; (MATCH(F151,Table2[CITY CODE], 0) +7)),"CODE NOT VALID"))</f>
        <v xml:space="preserve">Indio                            </v>
      </c>
      <c r="K151" s="140" t="str">
        <f>IF(ISBLANK(F151),"",IF(COUNTIF(ScheduleA!$F$8:$F$274,F151)=1, "Row " &amp; MATCH(F151,Table2[[#All],[CITY CODE]], 0)+6,"CODE NOT VALID"))</f>
        <v>Row 159</v>
      </c>
      <c r="L151" s="129"/>
      <c r="M151" s="129"/>
      <c r="N151" s="129"/>
      <c r="O151" s="129"/>
      <c r="P151" s="129"/>
      <c r="Q151" s="129"/>
      <c r="R151" s="129"/>
      <c r="S151" s="129"/>
      <c r="T151" s="129"/>
      <c r="U151" s="129"/>
      <c r="V151" s="129"/>
      <c r="W151" s="129"/>
      <c r="X151" s="129"/>
      <c r="Y151" s="129"/>
      <c r="Z151" s="129"/>
      <c r="AA151" s="129"/>
      <c r="AB151" s="129"/>
      <c r="AC151" s="129"/>
      <c r="AD151" s="129"/>
      <c r="AE151" s="129"/>
    </row>
    <row r="152" spans="1:31" x14ac:dyDescent="0.3">
      <c r="A152" s="107"/>
      <c r="B152" s="107"/>
      <c r="C152" s="107"/>
      <c r="D152" s="107"/>
      <c r="E152" s="107"/>
      <c r="F152" s="133">
        <v>521</v>
      </c>
      <c r="G152" s="109"/>
      <c r="H152" s="110"/>
      <c r="I152" s="137" t="str">
        <f t="shared" ca="1" si="2"/>
        <v>RIVERSIDE COUNTY</v>
      </c>
      <c r="J152" s="137" t="str">
        <f ca="1">IF(ISBLANK(F152),"",IF(COUNTIF(ScheduleA!$F$8:$F$274,F152)=1, INDIRECT("ScheduleA!D" &amp; (MATCH(F152,Table2[CITY CODE], 0) +7)),"CODE NOT VALID"))</f>
        <v xml:space="preserve">La Quinta                     </v>
      </c>
      <c r="K152" s="140" t="str">
        <f>IF(ISBLANK(F152),"",IF(COUNTIF(ScheduleA!$F$8:$F$274,F152)=1, "Row " &amp; MATCH(F152,Table2[[#All],[CITY CODE]], 0)+6,"CODE NOT VALID"))</f>
        <v>Row 160</v>
      </c>
      <c r="L152" s="129"/>
      <c r="M152" s="129"/>
      <c r="N152" s="129"/>
      <c r="O152" s="129"/>
      <c r="P152" s="129"/>
      <c r="Q152" s="129"/>
      <c r="R152" s="129"/>
      <c r="S152" s="129"/>
      <c r="T152" s="129"/>
      <c r="U152" s="129"/>
      <c r="V152" s="129"/>
      <c r="W152" s="129"/>
      <c r="X152" s="129"/>
      <c r="Y152" s="129"/>
      <c r="Z152" s="129"/>
      <c r="AA152" s="129"/>
      <c r="AB152" s="129"/>
      <c r="AC152" s="129"/>
      <c r="AD152" s="129"/>
      <c r="AE152" s="129"/>
    </row>
    <row r="153" spans="1:31" x14ac:dyDescent="0.3">
      <c r="A153" s="107"/>
      <c r="B153" s="107"/>
      <c r="C153" s="107"/>
      <c r="D153" s="107"/>
      <c r="E153" s="107"/>
      <c r="F153" s="133">
        <v>525</v>
      </c>
      <c r="G153" s="109"/>
      <c r="H153" s="110"/>
      <c r="I153" s="137" t="str">
        <f t="shared" ca="1" si="2"/>
        <v>RIVERSIDE COUNTY</v>
      </c>
      <c r="J153" s="137" t="str">
        <f ca="1">IF(ISBLANK(F153),"",IF(COUNTIF(ScheduleA!$F$8:$F$274,F153)=1, INDIRECT("ScheduleA!D" &amp; (MATCH(F153,Table2[CITY CODE], 0) +7)),"CODE NOT VALID"))</f>
        <v xml:space="preserve">Menifee                       </v>
      </c>
      <c r="K153" s="140" t="str">
        <f>IF(ISBLANK(F153),"",IF(COUNTIF(ScheduleA!$F$8:$F$274,F153)=1, "Row " &amp; MATCH(F153,Table2[[#All],[CITY CODE]], 0)+6,"CODE NOT VALID"))</f>
        <v>Row 161</v>
      </c>
      <c r="L153" s="129"/>
      <c r="M153" s="129"/>
      <c r="N153" s="129"/>
      <c r="O153" s="129"/>
      <c r="P153" s="129"/>
      <c r="Q153" s="129"/>
      <c r="R153" s="129"/>
      <c r="S153" s="129"/>
      <c r="T153" s="129"/>
      <c r="U153" s="129"/>
      <c r="V153" s="129"/>
      <c r="W153" s="129"/>
      <c r="X153" s="129"/>
      <c r="Y153" s="129"/>
      <c r="Z153" s="129"/>
      <c r="AA153" s="129"/>
      <c r="AB153" s="129"/>
      <c r="AC153" s="129"/>
      <c r="AD153" s="129"/>
      <c r="AE153" s="129"/>
    </row>
    <row r="154" spans="1:31" x14ac:dyDescent="0.3">
      <c r="A154" s="107"/>
      <c r="B154" s="107"/>
      <c r="C154" s="107"/>
      <c r="D154" s="107"/>
      <c r="E154" s="107"/>
      <c r="F154" s="133">
        <v>701</v>
      </c>
      <c r="G154" s="109"/>
      <c r="H154" s="110"/>
      <c r="I154" s="137" t="str">
        <f t="shared" ca="1" si="2"/>
        <v>RIVERSIDE COUNTY</v>
      </c>
      <c r="J154" s="137" t="str">
        <f ca="1">IF(ISBLANK(F154),"",IF(COUNTIF(ScheduleA!$F$8:$F$274,F154)=1, INDIRECT("ScheduleA!D" &amp; (MATCH(F154,Table2[CITY CODE], 0) +7)),"CODE NOT VALID"))</f>
        <v>Murrieta</v>
      </c>
      <c r="K154" s="140" t="str">
        <f>IF(ISBLANK(F154),"",IF(COUNTIF(ScheduleA!$F$8:$F$274,F154)=1, "Row " &amp; MATCH(F154,Table2[[#All],[CITY CODE]], 0)+6,"CODE NOT VALID"))</f>
        <v>Row 162</v>
      </c>
      <c r="L154" s="129"/>
      <c r="M154" s="129"/>
      <c r="N154" s="129"/>
      <c r="O154" s="129"/>
      <c r="P154" s="129"/>
      <c r="Q154" s="129"/>
      <c r="R154" s="129"/>
      <c r="S154" s="129"/>
      <c r="T154" s="129"/>
      <c r="U154" s="129"/>
      <c r="V154" s="129"/>
      <c r="W154" s="129"/>
      <c r="X154" s="129"/>
      <c r="Y154" s="129"/>
      <c r="Z154" s="129"/>
      <c r="AA154" s="129"/>
      <c r="AB154" s="129"/>
      <c r="AC154" s="129"/>
      <c r="AD154" s="129"/>
      <c r="AE154" s="129"/>
    </row>
    <row r="155" spans="1:31" x14ac:dyDescent="0.3">
      <c r="A155" s="107"/>
      <c r="B155" s="107"/>
      <c r="C155" s="107"/>
      <c r="D155" s="107"/>
      <c r="E155" s="107"/>
      <c r="F155" s="133">
        <v>699</v>
      </c>
      <c r="G155" s="109"/>
      <c r="H155" s="110"/>
      <c r="I155" s="137" t="str">
        <f t="shared" ca="1" si="2"/>
        <v>RIVERSIDE COUNTY</v>
      </c>
      <c r="J155" s="137" t="str">
        <f ca="1">IF(ISBLANK(F155),"",IF(COUNTIF(ScheduleA!$F$8:$F$274,F155)=1, INDIRECT("ScheduleA!D" &amp; (MATCH(F155,Table2[CITY CODE], 0) +7)),"CODE NOT VALID"))</f>
        <v>Norco</v>
      </c>
      <c r="K155" s="140" t="str">
        <f>IF(ISBLANK(F155),"",IF(COUNTIF(ScheduleA!$F$8:$F$274,F155)=1, "Row " &amp; MATCH(F155,Table2[[#All],[CITY CODE]], 0)+6,"CODE NOT VALID"))</f>
        <v>Row 163</v>
      </c>
      <c r="L155" s="129"/>
      <c r="M155" s="129"/>
      <c r="N155" s="129"/>
      <c r="O155" s="129"/>
      <c r="P155" s="129"/>
      <c r="Q155" s="129"/>
      <c r="R155" s="129"/>
      <c r="S155" s="129"/>
      <c r="T155" s="129"/>
      <c r="U155" s="129"/>
      <c r="V155" s="129"/>
      <c r="W155" s="129"/>
      <c r="X155" s="129"/>
      <c r="Y155" s="129"/>
      <c r="Z155" s="129"/>
      <c r="AA155" s="129"/>
      <c r="AB155" s="129"/>
      <c r="AC155" s="129"/>
      <c r="AD155" s="129"/>
      <c r="AE155" s="129"/>
    </row>
    <row r="156" spans="1:31" x14ac:dyDescent="0.3">
      <c r="A156" s="107"/>
      <c r="B156" s="107"/>
      <c r="C156" s="107"/>
      <c r="D156" s="107"/>
      <c r="E156" s="107"/>
      <c r="F156" s="133">
        <v>621</v>
      </c>
      <c r="G156" s="109"/>
      <c r="H156" s="110"/>
      <c r="I156" s="137" t="str">
        <f t="shared" ca="1" si="2"/>
        <v>RIVERSIDE COUNTY</v>
      </c>
      <c r="J156" s="137" t="str">
        <f ca="1">IF(ISBLANK(F156),"",IF(COUNTIF(ScheduleA!$F$8:$F$274,F156)=1, INDIRECT("ScheduleA!D" &amp; (MATCH(F156,Table2[CITY CODE], 0) +7)),"CODE NOT VALID"))</f>
        <v xml:space="preserve">Palm Springs               </v>
      </c>
      <c r="K156" s="140" t="str">
        <f>IF(ISBLANK(F156),"",IF(COUNTIF(ScheduleA!$F$8:$F$274,F156)=1, "Row " &amp; MATCH(F156,Table2[[#All],[CITY CODE]], 0)+6,"CODE NOT VALID"))</f>
        <v>Row 164</v>
      </c>
      <c r="L156" s="129"/>
      <c r="M156" s="129"/>
      <c r="N156" s="129"/>
      <c r="O156" s="129"/>
      <c r="P156" s="129"/>
      <c r="Q156" s="129"/>
      <c r="R156" s="129"/>
      <c r="S156" s="129"/>
      <c r="T156" s="129"/>
      <c r="U156" s="129"/>
      <c r="V156" s="129"/>
      <c r="W156" s="129"/>
      <c r="X156" s="129"/>
      <c r="Y156" s="129"/>
      <c r="Z156" s="129"/>
      <c r="AA156" s="129"/>
      <c r="AB156" s="129"/>
      <c r="AC156" s="129"/>
      <c r="AD156" s="129"/>
      <c r="AE156" s="129"/>
    </row>
    <row r="157" spans="1:31" x14ac:dyDescent="0.3">
      <c r="A157" s="107"/>
      <c r="B157" s="107"/>
      <c r="C157" s="107"/>
      <c r="D157" s="107"/>
      <c r="E157" s="107"/>
      <c r="F157" s="133">
        <v>519</v>
      </c>
      <c r="G157" s="109"/>
      <c r="H157" s="110"/>
      <c r="I157" s="137" t="str">
        <f t="shared" ca="1" si="2"/>
        <v>RIVERSIDE COUNTY</v>
      </c>
      <c r="J157" s="137" t="str">
        <f ca="1">IF(ISBLANK(F157),"",IF(COUNTIF(ScheduleA!$F$8:$F$274,F157)=1, INDIRECT("ScheduleA!D" &amp; (MATCH(F157,Table2[CITY CODE], 0) +7)),"CODE NOT VALID"))</f>
        <v xml:space="preserve">Riverside                     </v>
      </c>
      <c r="K157" s="140" t="str">
        <f>IF(ISBLANK(F157),"",IF(COUNTIF(ScheduleA!$F$8:$F$274,F157)=1, "Row " &amp; MATCH(F157,Table2[[#All],[CITY CODE]], 0)+6,"CODE NOT VALID"))</f>
        <v>Row 165</v>
      </c>
      <c r="L157" s="129"/>
      <c r="M157" s="129"/>
      <c r="N157" s="129"/>
      <c r="O157" s="129"/>
      <c r="P157" s="129"/>
      <c r="Q157" s="129"/>
      <c r="R157" s="129"/>
      <c r="S157" s="129"/>
      <c r="T157" s="129"/>
      <c r="U157" s="129"/>
      <c r="V157" s="129"/>
      <c r="W157" s="129"/>
      <c r="X157" s="129"/>
      <c r="Y157" s="129"/>
      <c r="Z157" s="129"/>
      <c r="AA157" s="129"/>
      <c r="AB157" s="129"/>
      <c r="AC157" s="129"/>
      <c r="AD157" s="129"/>
      <c r="AE157" s="129"/>
    </row>
    <row r="158" spans="1:31" x14ac:dyDescent="0.3">
      <c r="A158" s="107"/>
      <c r="B158" s="107"/>
      <c r="C158" s="107"/>
      <c r="D158" s="107"/>
      <c r="E158" s="107"/>
      <c r="F158" s="133">
        <v>523</v>
      </c>
      <c r="G158" s="109"/>
      <c r="H158" s="110"/>
      <c r="I158" s="137" t="str">
        <f t="shared" ca="1" si="2"/>
        <v>RIVERSIDE COUNTY</v>
      </c>
      <c r="J158" s="137" t="str">
        <f ca="1">IF(ISBLANK(F158),"",IF(COUNTIF(ScheduleA!$F$8:$F$274,F158)=1, INDIRECT("ScheduleA!D" &amp; (MATCH(F158,Table2[CITY CODE], 0) +7)),"CODE NOT VALID"))</f>
        <v xml:space="preserve">Temecula                    </v>
      </c>
      <c r="K158" s="140" t="str">
        <f>IF(ISBLANK(F158),"",IF(COUNTIF(ScheduleA!$F$8:$F$274,F158)=1, "Row " &amp; MATCH(F158,Table2[[#All],[CITY CODE]], 0)+6,"CODE NOT VALID"))</f>
        <v>Row 166</v>
      </c>
      <c r="L158" s="129"/>
      <c r="M158" s="129"/>
      <c r="N158" s="129"/>
      <c r="O158" s="129"/>
      <c r="P158" s="129"/>
      <c r="Q158" s="129"/>
      <c r="R158" s="129"/>
      <c r="S158" s="129"/>
      <c r="T158" s="129"/>
      <c r="U158" s="129"/>
      <c r="V158" s="129"/>
      <c r="W158" s="129"/>
      <c r="X158" s="129"/>
      <c r="Y158" s="129"/>
      <c r="Z158" s="129"/>
      <c r="AA158" s="129"/>
      <c r="AB158" s="129"/>
      <c r="AC158" s="129"/>
      <c r="AD158" s="129"/>
      <c r="AE158" s="129"/>
    </row>
    <row r="159" spans="1:31" x14ac:dyDescent="0.3">
      <c r="A159" s="107"/>
      <c r="B159" s="107"/>
      <c r="C159" s="107"/>
      <c r="D159" s="107"/>
      <c r="E159" s="107"/>
      <c r="F159" s="133">
        <v>703</v>
      </c>
      <c r="G159" s="109"/>
      <c r="H159" s="110"/>
      <c r="I159" s="137" t="str">
        <f t="shared" ca="1" si="2"/>
        <v>RIVERSIDE COUNTY</v>
      </c>
      <c r="J159" s="137" t="str">
        <f ca="1">IF(ISBLANK(F159),"",IF(COUNTIF(ScheduleA!$F$8:$F$274,F159)=1, INDIRECT("ScheduleA!D" &amp; (MATCH(F159,Table2[CITY CODE], 0) +7)),"CODE NOT VALID"))</f>
        <v>Wildomar</v>
      </c>
      <c r="K159" s="140" t="str">
        <f>IF(ISBLANK(F159),"",IF(COUNTIF(ScheduleA!$F$8:$F$274,F159)=1, "Row " &amp; MATCH(F159,Table2[[#All],[CITY CODE]], 0)+6,"CODE NOT VALID"))</f>
        <v>Row 167</v>
      </c>
      <c r="L159" s="129"/>
      <c r="M159" s="129"/>
      <c r="N159" s="129"/>
      <c r="O159" s="129"/>
      <c r="P159" s="129"/>
      <c r="Q159" s="129"/>
      <c r="R159" s="129"/>
      <c r="S159" s="129"/>
      <c r="T159" s="129"/>
      <c r="U159" s="129"/>
      <c r="V159" s="129"/>
      <c r="W159" s="129"/>
      <c r="X159" s="129"/>
      <c r="Y159" s="129"/>
      <c r="Z159" s="129"/>
      <c r="AA159" s="129"/>
      <c r="AB159" s="129"/>
      <c r="AC159" s="129"/>
      <c r="AD159" s="129"/>
      <c r="AE159" s="129"/>
    </row>
    <row r="160" spans="1:31" x14ac:dyDescent="0.3">
      <c r="A160" s="107"/>
      <c r="B160" s="107"/>
      <c r="C160" s="107"/>
      <c r="D160" s="107"/>
      <c r="E160" s="107"/>
      <c r="F160" s="135">
        <v>23</v>
      </c>
      <c r="G160" s="109"/>
      <c r="H160" s="110"/>
      <c r="I160" s="137" t="str">
        <f t="shared" ca="1" si="2"/>
        <v>SACRAMENTO COUNTY</v>
      </c>
      <c r="J160" s="137" t="str">
        <f ca="1">IF(ISBLANK(F160),"",IF(COUNTIF(ScheduleA!$F$8:$F$274,F160)=1, INDIRECT("ScheduleA!D" &amp; (MATCH(F160,Table2[CITY CODE], 0) +7)),"CODE NOT VALID"))</f>
        <v>SACRAMENTO COUNTY</v>
      </c>
      <c r="K160" s="140" t="str">
        <f>IF(ISBLANK(F160),"",IF(COUNTIF(ScheduleA!$F$8:$F$274,F160)=1, "Row " &amp; MATCH(F160,Table2[[#All],[CITY CODE]], 0)+6,"CODE NOT VALID"))</f>
        <v>Row 168</v>
      </c>
      <c r="L160" s="129"/>
      <c r="M160" s="129"/>
      <c r="N160" s="129"/>
      <c r="O160" s="129"/>
      <c r="P160" s="129"/>
      <c r="Q160" s="129"/>
      <c r="R160" s="129"/>
      <c r="S160" s="129"/>
      <c r="T160" s="129"/>
      <c r="U160" s="129"/>
      <c r="V160" s="129"/>
      <c r="W160" s="129"/>
      <c r="X160" s="129"/>
      <c r="Y160" s="129"/>
      <c r="Z160" s="129"/>
      <c r="AA160" s="129"/>
      <c r="AB160" s="129"/>
      <c r="AC160" s="129"/>
      <c r="AD160" s="129"/>
      <c r="AE160" s="129"/>
    </row>
    <row r="161" spans="1:31" x14ac:dyDescent="0.3">
      <c r="A161" s="107"/>
      <c r="B161" s="107"/>
      <c r="C161" s="107"/>
      <c r="D161" s="107"/>
      <c r="E161" s="107"/>
      <c r="F161" s="133">
        <v>206</v>
      </c>
      <c r="G161" s="109"/>
      <c r="H161" s="110"/>
      <c r="I161" s="137" t="str">
        <f t="shared" ca="1" si="2"/>
        <v>SACRAMENTO COUNTY</v>
      </c>
      <c r="J161" s="137" t="str">
        <f ca="1">IF(ISBLANK(F161),"",IF(COUNTIF(ScheduleA!$F$8:$F$274,F161)=1, INDIRECT("ScheduleA!D" &amp; (MATCH(F161,Table2[CITY CODE], 0) +7)),"CODE NOT VALID"))</f>
        <v>Galt</v>
      </c>
      <c r="K161" s="140" t="str">
        <f>IF(ISBLANK(F161),"",IF(COUNTIF(ScheduleA!$F$8:$F$274,F161)=1, "Row " &amp; MATCH(F161,Table2[[#All],[CITY CODE]], 0)+6,"CODE NOT VALID"))</f>
        <v>Row 169</v>
      </c>
      <c r="L161" s="129"/>
      <c r="M161" s="129"/>
      <c r="N161" s="129"/>
      <c r="O161" s="129"/>
      <c r="P161" s="129"/>
      <c r="Q161" s="129"/>
      <c r="R161" s="129"/>
      <c r="S161" s="129"/>
      <c r="T161" s="129"/>
      <c r="U161" s="129"/>
      <c r="V161" s="129"/>
      <c r="W161" s="129"/>
      <c r="X161" s="129"/>
      <c r="Y161" s="129"/>
      <c r="Z161" s="129"/>
      <c r="AA161" s="129"/>
      <c r="AB161" s="129"/>
      <c r="AC161" s="129"/>
      <c r="AD161" s="129"/>
      <c r="AE161" s="129"/>
    </row>
    <row r="162" spans="1:31" x14ac:dyDescent="0.3">
      <c r="A162" s="107"/>
      <c r="B162" s="107"/>
      <c r="C162" s="107"/>
      <c r="D162" s="107"/>
      <c r="E162" s="107"/>
      <c r="F162" s="133">
        <v>527</v>
      </c>
      <c r="G162" s="109"/>
      <c r="H162" s="110"/>
      <c r="I162" s="137" t="str">
        <f t="shared" ca="1" si="2"/>
        <v>SACRAMENTO COUNTY</v>
      </c>
      <c r="J162" s="137" t="str">
        <f ca="1">IF(ISBLANK(F162),"",IF(COUNTIF(ScheduleA!$F$8:$F$274,F162)=1, INDIRECT("ScheduleA!D" &amp; (MATCH(F162,Table2[CITY CODE], 0) +7)),"CODE NOT VALID"))</f>
        <v xml:space="preserve">Isleton                         </v>
      </c>
      <c r="K162" s="140" t="str">
        <f>IF(ISBLANK(F162),"",IF(COUNTIF(ScheduleA!$F$8:$F$274,F162)=1, "Row " &amp; MATCH(F162,Table2[[#All],[CITY CODE]], 0)+6,"CODE NOT VALID"))</f>
        <v>Row 170</v>
      </c>
      <c r="L162" s="129"/>
      <c r="M162" s="129"/>
      <c r="N162" s="129"/>
      <c r="O162" s="129"/>
      <c r="P162" s="129"/>
      <c r="Q162" s="129"/>
      <c r="R162" s="129"/>
      <c r="S162" s="129"/>
      <c r="T162" s="129"/>
      <c r="U162" s="129"/>
      <c r="V162" s="129"/>
      <c r="W162" s="129"/>
      <c r="X162" s="129"/>
      <c r="Y162" s="129"/>
      <c r="Z162" s="129"/>
      <c r="AA162" s="129"/>
      <c r="AB162" s="129"/>
      <c r="AC162" s="129"/>
      <c r="AD162" s="129"/>
      <c r="AE162" s="129"/>
    </row>
    <row r="163" spans="1:31" x14ac:dyDescent="0.3">
      <c r="A163" s="107"/>
      <c r="B163" s="107"/>
      <c r="C163" s="107"/>
      <c r="D163" s="107"/>
      <c r="E163" s="107"/>
      <c r="F163" s="133">
        <v>418</v>
      </c>
      <c r="G163" s="109"/>
      <c r="H163" s="110"/>
      <c r="I163" s="137" t="str">
        <f t="shared" ca="1" si="2"/>
        <v>SACRAMENTO COUNTY</v>
      </c>
      <c r="J163" s="137" t="str">
        <f ca="1">IF(ISBLANK(F163),"",IF(COUNTIF(ScheduleA!$F$8:$F$274,F163)=1, INDIRECT("ScheduleA!D" &amp; (MATCH(F163,Table2[CITY CODE], 0) +7)),"CODE NOT VALID"))</f>
        <v>Rancho Cordova</v>
      </c>
      <c r="K163" s="140" t="str">
        <f>IF(ISBLANK(F163),"",IF(COUNTIF(ScheduleA!$F$8:$F$274,F163)=1, "Row " &amp; MATCH(F163,Table2[[#All],[CITY CODE]], 0)+6,"CODE NOT VALID"))</f>
        <v>Row 171</v>
      </c>
      <c r="L163" s="129"/>
      <c r="M163" s="129"/>
      <c r="N163" s="129"/>
      <c r="O163" s="129"/>
      <c r="P163" s="129"/>
      <c r="Q163" s="129"/>
      <c r="R163" s="129"/>
      <c r="S163" s="129"/>
      <c r="T163" s="129"/>
      <c r="U163" s="129"/>
      <c r="V163" s="129"/>
      <c r="W163" s="129"/>
      <c r="X163" s="129"/>
      <c r="Y163" s="129"/>
      <c r="Z163" s="129"/>
      <c r="AA163" s="129"/>
      <c r="AB163" s="129"/>
      <c r="AC163" s="129"/>
      <c r="AD163" s="129"/>
      <c r="AE163" s="129"/>
    </row>
    <row r="164" spans="1:31" x14ac:dyDescent="0.3">
      <c r="A164" s="107"/>
      <c r="B164" s="107"/>
      <c r="C164" s="107"/>
      <c r="D164" s="107"/>
      <c r="E164" s="107"/>
      <c r="F164" s="133">
        <v>705</v>
      </c>
      <c r="G164" s="109"/>
      <c r="H164" s="110"/>
      <c r="I164" s="137" t="str">
        <f t="shared" ca="1" si="2"/>
        <v>SACRAMENTO COUNTY</v>
      </c>
      <c r="J164" s="137" t="str">
        <f ca="1">IF(ISBLANK(F164),"",IF(COUNTIF(ScheduleA!$F$8:$F$274,F164)=1, INDIRECT("ScheduleA!D" &amp; (MATCH(F164,Table2[CITY CODE], 0) +7)),"CODE NOT VALID"))</f>
        <v>Sacramento</v>
      </c>
      <c r="K164" s="140" t="str">
        <f>IF(ISBLANK(F164),"",IF(COUNTIF(ScheduleA!$F$8:$F$274,F164)=1, "Row " &amp; MATCH(F164,Table2[[#All],[CITY CODE]], 0)+6,"CODE NOT VALID"))</f>
        <v>Row 172</v>
      </c>
      <c r="L164" s="129"/>
      <c r="M164" s="129"/>
      <c r="N164" s="129"/>
      <c r="O164" s="129"/>
      <c r="P164" s="129"/>
      <c r="Q164" s="129"/>
      <c r="R164" s="129"/>
      <c r="S164" s="129"/>
      <c r="T164" s="129"/>
      <c r="U164" s="129"/>
      <c r="V164" s="129"/>
      <c r="W164" s="129"/>
      <c r="X164" s="129"/>
      <c r="Y164" s="129"/>
      <c r="Z164" s="129"/>
      <c r="AA164" s="129"/>
      <c r="AB164" s="129"/>
      <c r="AC164" s="129"/>
      <c r="AD164" s="129"/>
      <c r="AE164" s="129"/>
    </row>
    <row r="165" spans="1:31" x14ac:dyDescent="0.3">
      <c r="A165" s="107"/>
      <c r="B165" s="107"/>
      <c r="C165" s="107"/>
      <c r="D165" s="107"/>
      <c r="E165" s="107"/>
      <c r="F165" s="135">
        <v>706</v>
      </c>
      <c r="G165" s="109"/>
      <c r="H165" s="110"/>
      <c r="I165" s="137" t="str">
        <f t="shared" ca="1" si="2"/>
        <v xml:space="preserve">SAN BENITO COUNTY              </v>
      </c>
      <c r="J165" s="137" t="str">
        <f ca="1">IF(ISBLANK(F165),"",IF(COUNTIF(ScheduleA!$F$8:$F$274,F165)=1, INDIRECT("ScheduleA!D" &amp; (MATCH(F165,Table2[CITY CODE], 0) +7)),"CODE NOT VALID"))</f>
        <v xml:space="preserve">SAN BENITO COUNTY              </v>
      </c>
      <c r="K165" s="140" t="str">
        <f>IF(ISBLANK(F165),"",IF(COUNTIF(ScheduleA!$F$8:$F$274,F165)=1, "Row " &amp; MATCH(F165,Table2[[#All],[CITY CODE]], 0)+6,"CODE NOT VALID"))</f>
        <v>Row 173</v>
      </c>
      <c r="L165" s="129"/>
      <c r="M165" s="129"/>
      <c r="N165" s="129"/>
      <c r="O165" s="129"/>
      <c r="P165" s="129"/>
      <c r="Q165" s="129"/>
      <c r="R165" s="129"/>
      <c r="S165" s="129"/>
      <c r="T165" s="129"/>
      <c r="U165" s="129"/>
      <c r="V165" s="129"/>
      <c r="W165" s="129"/>
      <c r="X165" s="129"/>
      <c r="Y165" s="129"/>
      <c r="Z165" s="129"/>
      <c r="AA165" s="129"/>
      <c r="AB165" s="129"/>
      <c r="AC165" s="129"/>
      <c r="AD165" s="129"/>
      <c r="AE165" s="129"/>
    </row>
    <row r="166" spans="1:31" x14ac:dyDescent="0.3">
      <c r="A166" s="107"/>
      <c r="B166" s="107"/>
      <c r="C166" s="107"/>
      <c r="D166" s="107"/>
      <c r="E166" s="107"/>
      <c r="F166" s="133">
        <v>707</v>
      </c>
      <c r="G166" s="109"/>
      <c r="H166" s="110"/>
      <c r="I166" s="137" t="str">
        <f t="shared" ca="1" si="2"/>
        <v xml:space="preserve">SAN BENITO COUNTY              </v>
      </c>
      <c r="J166" s="137" t="str">
        <f ca="1">IF(ISBLANK(F166),"",IF(COUNTIF(ScheduleA!$F$8:$F$274,F166)=1, INDIRECT("ScheduleA!D" &amp; (MATCH(F166,Table2[CITY CODE], 0) +7)),"CODE NOT VALID"))</f>
        <v>Hollister</v>
      </c>
      <c r="K166" s="140" t="str">
        <f>IF(ISBLANK(F166),"",IF(COUNTIF(ScheduleA!$F$8:$F$274,F166)=1, "Row " &amp; MATCH(F166,Table2[[#All],[CITY CODE]], 0)+6,"CODE NOT VALID"))</f>
        <v>Row 174</v>
      </c>
      <c r="L166" s="129"/>
      <c r="M166" s="129"/>
      <c r="N166" s="129"/>
      <c r="O166" s="129"/>
      <c r="P166" s="129"/>
      <c r="Q166" s="129"/>
      <c r="R166" s="129"/>
      <c r="S166" s="129"/>
      <c r="T166" s="129"/>
      <c r="U166" s="129"/>
      <c r="V166" s="129"/>
      <c r="W166" s="129"/>
      <c r="X166" s="129"/>
      <c r="Y166" s="129"/>
      <c r="Z166" s="129"/>
      <c r="AA166" s="129"/>
      <c r="AB166" s="129"/>
      <c r="AC166" s="129"/>
      <c r="AD166" s="129"/>
      <c r="AE166" s="129"/>
    </row>
    <row r="167" spans="1:31" x14ac:dyDescent="0.3">
      <c r="A167" s="107"/>
      <c r="B167" s="107"/>
      <c r="C167" s="107"/>
      <c r="D167" s="107"/>
      <c r="E167" s="107"/>
      <c r="F167" s="133">
        <v>708</v>
      </c>
      <c r="G167" s="109"/>
      <c r="H167" s="110"/>
      <c r="I167" s="137" t="str">
        <f t="shared" ca="1" si="2"/>
        <v xml:space="preserve">SAN BENITO COUNTY              </v>
      </c>
      <c r="J167" s="137" t="str">
        <f ca="1">IF(ISBLANK(F167),"",IF(COUNTIF(ScheduleA!$F$8:$F$274,F167)=1, INDIRECT("ScheduleA!D" &amp; (MATCH(F167,Table2[CITY CODE], 0) +7)),"CODE NOT VALID"))</f>
        <v>San Juan Bautista</v>
      </c>
      <c r="K167" s="140" t="str">
        <f>IF(ISBLANK(F167),"",IF(COUNTIF(ScheduleA!$F$8:$F$274,F167)=1, "Row " &amp; MATCH(F167,Table2[[#All],[CITY CODE]], 0)+6,"CODE NOT VALID"))</f>
        <v>Row 175</v>
      </c>
      <c r="L167" s="129"/>
      <c r="M167" s="129"/>
      <c r="N167" s="129"/>
      <c r="O167" s="129"/>
      <c r="P167" s="129"/>
      <c r="Q167" s="129"/>
      <c r="R167" s="129"/>
      <c r="S167" s="129"/>
      <c r="T167" s="129"/>
      <c r="U167" s="129"/>
      <c r="V167" s="129"/>
      <c r="W167" s="129"/>
      <c r="X167" s="129"/>
      <c r="Y167" s="129"/>
      <c r="Z167" s="129"/>
      <c r="AA167" s="129"/>
      <c r="AB167" s="129"/>
      <c r="AC167" s="129"/>
      <c r="AD167" s="129"/>
      <c r="AE167" s="129"/>
    </row>
    <row r="168" spans="1:31" x14ac:dyDescent="0.3">
      <c r="A168" s="107"/>
      <c r="B168" s="107"/>
      <c r="C168" s="107"/>
      <c r="D168" s="107"/>
      <c r="E168" s="107"/>
      <c r="F168" s="135">
        <v>31</v>
      </c>
      <c r="G168" s="109"/>
      <c r="H168" s="110"/>
      <c r="I168" s="137" t="str">
        <f t="shared" ca="1" si="2"/>
        <v>SAN BERNARDINO COUNTY</v>
      </c>
      <c r="J168" s="137" t="str">
        <f ca="1">IF(ISBLANK(F168),"",IF(COUNTIF(ScheduleA!$F$8:$F$274,F168)=1, INDIRECT("ScheduleA!D" &amp; (MATCH(F168,Table2[CITY CODE], 0) +7)),"CODE NOT VALID"))</f>
        <v>SAN BERNARDINO COUNTY</v>
      </c>
      <c r="K168" s="140" t="str">
        <f>IF(ISBLANK(F168),"",IF(COUNTIF(ScheduleA!$F$8:$F$274,F168)=1, "Row " &amp; MATCH(F168,Table2[[#All],[CITY CODE]], 0)+6,"CODE NOT VALID"))</f>
        <v>Row 176</v>
      </c>
      <c r="L168" s="129"/>
      <c r="M168" s="129"/>
      <c r="N168" s="129"/>
      <c r="O168" s="129"/>
      <c r="P168" s="129"/>
      <c r="Q168" s="129"/>
      <c r="R168" s="129"/>
      <c r="S168" s="129"/>
      <c r="T168" s="129"/>
      <c r="U168" s="129"/>
      <c r="V168" s="129"/>
      <c r="W168" s="129"/>
      <c r="X168" s="129"/>
      <c r="Y168" s="129"/>
      <c r="Z168" s="129"/>
      <c r="AA168" s="129"/>
      <c r="AB168" s="129"/>
      <c r="AC168" s="129"/>
      <c r="AD168" s="129"/>
      <c r="AE168" s="129"/>
    </row>
    <row r="169" spans="1:31" x14ac:dyDescent="0.3">
      <c r="A169" s="107"/>
      <c r="B169" s="107"/>
      <c r="C169" s="107"/>
      <c r="D169" s="107"/>
      <c r="E169" s="107"/>
      <c r="F169" s="133">
        <v>710</v>
      </c>
      <c r="G169" s="109"/>
      <c r="H169" s="110"/>
      <c r="I169" s="137" t="str">
        <f t="shared" ca="1" si="2"/>
        <v>SAN BERNARDINO COUNTY</v>
      </c>
      <c r="J169" s="137" t="str">
        <f ca="1">IF(ISBLANK(F169),"",IF(COUNTIF(ScheduleA!$F$8:$F$274,F169)=1, INDIRECT("ScheduleA!D" &amp; (MATCH(F169,Table2[CITY CODE], 0) +7)),"CODE NOT VALID"))</f>
        <v>Barstow</v>
      </c>
      <c r="K169" s="140" t="str">
        <f>IF(ISBLANK(F169),"",IF(COUNTIF(ScheduleA!$F$8:$F$274,F169)=1, "Row " &amp; MATCH(F169,Table2[[#All],[CITY CODE]], 0)+6,"CODE NOT VALID"))</f>
        <v>Row 177</v>
      </c>
      <c r="L169" s="129"/>
      <c r="M169" s="129"/>
      <c r="N169" s="129"/>
      <c r="O169" s="129"/>
      <c r="P169" s="129"/>
      <c r="Q169" s="129"/>
      <c r="R169" s="129"/>
      <c r="S169" s="129"/>
      <c r="T169" s="129"/>
      <c r="U169" s="129"/>
      <c r="V169" s="129"/>
      <c r="W169" s="129"/>
      <c r="X169" s="129"/>
      <c r="Y169" s="129"/>
      <c r="Z169" s="129"/>
      <c r="AA169" s="129"/>
      <c r="AB169" s="129"/>
      <c r="AC169" s="129"/>
      <c r="AD169" s="129"/>
      <c r="AE169" s="129"/>
    </row>
    <row r="170" spans="1:31" x14ac:dyDescent="0.3">
      <c r="A170" s="107"/>
      <c r="B170" s="107"/>
      <c r="C170" s="107"/>
      <c r="D170" s="107"/>
      <c r="E170" s="107"/>
      <c r="F170" s="133">
        <v>108</v>
      </c>
      <c r="G170" s="109"/>
      <c r="H170" s="110"/>
      <c r="I170" s="137" t="str">
        <f t="shared" ca="1" si="2"/>
        <v>SAN BERNARDINO COUNTY</v>
      </c>
      <c r="J170" s="137" t="str">
        <f ca="1">IF(ISBLANK(F170),"",IF(COUNTIF(ScheduleA!$F$8:$F$274,F170)=1, INDIRECT("ScheduleA!D" &amp; (MATCH(F170,Table2[CITY CODE], 0) +7)),"CODE NOT VALID"))</f>
        <v>Montclair</v>
      </c>
      <c r="K170" s="140" t="str">
        <f>IF(ISBLANK(F170),"",IF(COUNTIF(ScheduleA!$F$8:$F$274,F170)=1, "Row " &amp; MATCH(F170,Table2[[#All],[CITY CODE]], 0)+6,"CODE NOT VALID"))</f>
        <v>Row 178</v>
      </c>
      <c r="L170" s="129"/>
      <c r="M170" s="129"/>
      <c r="N170" s="129"/>
      <c r="O170" s="129"/>
      <c r="P170" s="129"/>
      <c r="Q170" s="129"/>
      <c r="R170" s="129"/>
      <c r="S170" s="129"/>
      <c r="T170" s="129"/>
      <c r="U170" s="129"/>
      <c r="V170" s="129"/>
      <c r="W170" s="129"/>
      <c r="X170" s="129"/>
      <c r="Y170" s="129"/>
      <c r="Z170" s="129"/>
      <c r="AA170" s="129"/>
      <c r="AB170" s="129"/>
      <c r="AC170" s="129"/>
      <c r="AD170" s="129"/>
      <c r="AE170" s="129"/>
    </row>
    <row r="171" spans="1:31" x14ac:dyDescent="0.3">
      <c r="A171" s="107"/>
      <c r="B171" s="107"/>
      <c r="C171" s="107"/>
      <c r="D171" s="107"/>
      <c r="E171" s="107"/>
      <c r="F171" s="133">
        <v>149</v>
      </c>
      <c r="G171" s="109"/>
      <c r="H171" s="110"/>
      <c r="I171" s="137" t="str">
        <f t="shared" ca="1" si="2"/>
        <v>SAN BERNARDINO COUNTY</v>
      </c>
      <c r="J171" s="137" t="str">
        <f ca="1">IF(ISBLANK(F171),"",IF(COUNTIF(ScheduleA!$F$8:$F$274,F171)=1, INDIRECT("ScheduleA!D" &amp; (MATCH(F171,Table2[CITY CODE], 0) +7)),"CODE NOT VALID"))</f>
        <v>San Bernardino</v>
      </c>
      <c r="K171" s="140" t="str">
        <f>IF(ISBLANK(F171),"",IF(COUNTIF(ScheduleA!$F$8:$F$274,F171)=1, "Row " &amp; MATCH(F171,Table2[[#All],[CITY CODE]], 0)+6,"CODE NOT VALID"))</f>
        <v>Row 179</v>
      </c>
      <c r="L171" s="129"/>
      <c r="M171" s="129"/>
      <c r="N171" s="129"/>
      <c r="O171" s="129"/>
      <c r="P171" s="129"/>
      <c r="Q171" s="129"/>
      <c r="R171" s="129"/>
      <c r="S171" s="129"/>
      <c r="T171" s="129"/>
      <c r="U171" s="129"/>
      <c r="V171" s="129"/>
      <c r="W171" s="129"/>
      <c r="X171" s="129"/>
      <c r="Y171" s="129"/>
      <c r="Z171" s="129"/>
      <c r="AA171" s="129"/>
      <c r="AB171" s="129"/>
      <c r="AC171" s="129"/>
      <c r="AD171" s="129"/>
      <c r="AE171" s="129"/>
    </row>
    <row r="172" spans="1:31" x14ac:dyDescent="0.3">
      <c r="A172" s="107"/>
      <c r="B172" s="107"/>
      <c r="C172" s="107"/>
      <c r="D172" s="107"/>
      <c r="E172" s="107"/>
      <c r="F172" s="133">
        <v>530</v>
      </c>
      <c r="G172" s="109"/>
      <c r="H172" s="110"/>
      <c r="I172" s="137" t="str">
        <f t="shared" ca="1" si="2"/>
        <v>SAN BERNARDINO COUNTY</v>
      </c>
      <c r="J172" s="137" t="str">
        <f ca="1">IF(ISBLANK(F172),"",IF(COUNTIF(ScheduleA!$F$8:$F$274,F172)=1, INDIRECT("ScheduleA!D" &amp; (MATCH(F172,Table2[CITY CODE], 0) +7)),"CODE NOT VALID"))</f>
        <v xml:space="preserve">Yucca Valley             </v>
      </c>
      <c r="K172" s="140" t="str">
        <f>IF(ISBLANK(F172),"",IF(COUNTIF(ScheduleA!$F$8:$F$274,F172)=1, "Row " &amp; MATCH(F172,Table2[[#All],[CITY CODE]], 0)+6,"CODE NOT VALID"))</f>
        <v>Row 180</v>
      </c>
      <c r="L172" s="129"/>
      <c r="M172" s="129"/>
      <c r="N172" s="129"/>
      <c r="O172" s="129"/>
      <c r="P172" s="129"/>
      <c r="Q172" s="129"/>
      <c r="R172" s="129"/>
      <c r="S172" s="129"/>
      <c r="T172" s="129"/>
      <c r="U172" s="129"/>
      <c r="V172" s="129"/>
      <c r="W172" s="129"/>
      <c r="X172" s="129"/>
      <c r="Y172" s="129"/>
      <c r="Z172" s="129"/>
      <c r="AA172" s="129"/>
      <c r="AB172" s="129"/>
      <c r="AC172" s="129"/>
      <c r="AD172" s="129"/>
      <c r="AE172" s="129"/>
    </row>
    <row r="173" spans="1:31" x14ac:dyDescent="0.3">
      <c r="A173" s="107"/>
      <c r="B173" s="107"/>
      <c r="C173" s="107"/>
      <c r="D173" s="107"/>
      <c r="E173" s="107"/>
      <c r="F173" s="135">
        <v>13</v>
      </c>
      <c r="G173" s="109"/>
      <c r="H173" s="110"/>
      <c r="I173" s="137" t="str">
        <f t="shared" ca="1" si="2"/>
        <v>SAN DIEGO COUNTY</v>
      </c>
      <c r="J173" s="137" t="str">
        <f ca="1">IF(ISBLANK(F173),"",IF(COUNTIF(ScheduleA!$F$8:$F$274,F173)=1, INDIRECT("ScheduleA!D" &amp; (MATCH(F173,Table2[CITY CODE], 0) +7)),"CODE NOT VALID"))</f>
        <v>SAN DIEGO COUNTY</v>
      </c>
      <c r="K173" s="140" t="str">
        <f>IF(ISBLANK(F173),"",IF(COUNTIF(ScheduleA!$F$8:$F$274,F173)=1, "Row " &amp; MATCH(F173,Table2[[#All],[CITY CODE]], 0)+6,"CODE NOT VALID"))</f>
        <v>Row 181</v>
      </c>
      <c r="L173" s="129"/>
      <c r="M173" s="129"/>
      <c r="N173" s="129"/>
      <c r="O173" s="129"/>
      <c r="P173" s="129"/>
      <c r="Q173" s="129"/>
      <c r="R173" s="129"/>
      <c r="S173" s="129"/>
      <c r="T173" s="129"/>
      <c r="U173" s="129"/>
      <c r="V173" s="129"/>
      <c r="W173" s="129"/>
      <c r="X173" s="129"/>
      <c r="Y173" s="129"/>
      <c r="Z173" s="129"/>
      <c r="AA173" s="129"/>
      <c r="AB173" s="129"/>
      <c r="AC173" s="129"/>
      <c r="AD173" s="129"/>
      <c r="AE173" s="129"/>
    </row>
    <row r="174" spans="1:31" x14ac:dyDescent="0.3">
      <c r="A174" s="107"/>
      <c r="B174" s="107"/>
      <c r="C174" s="107"/>
      <c r="D174" s="107"/>
      <c r="E174" s="107"/>
      <c r="F174" s="133">
        <v>644</v>
      </c>
      <c r="G174" s="109"/>
      <c r="H174" s="110"/>
      <c r="I174" s="137" t="str">
        <f t="shared" ca="1" si="2"/>
        <v>SAN DIEGO COUNTY</v>
      </c>
      <c r="J174" s="137" t="str">
        <f ca="1">IF(ISBLANK(F174),"",IF(COUNTIF(ScheduleA!$F$8:$F$274,F174)=1, INDIRECT("ScheduleA!D" &amp; (MATCH(F174,Table2[CITY CODE], 0) +7)),"CODE NOT VALID"))</f>
        <v xml:space="preserve">Chula Vista                </v>
      </c>
      <c r="K174" s="140" t="str">
        <f>IF(ISBLANK(F174),"",IF(COUNTIF(ScheduleA!$F$8:$F$274,F174)=1, "Row " &amp; MATCH(F174,Table2[[#All],[CITY CODE]], 0)+6,"CODE NOT VALID"))</f>
        <v>Row 182</v>
      </c>
      <c r="L174" s="129"/>
      <c r="M174" s="129"/>
      <c r="N174" s="129"/>
      <c r="O174" s="129"/>
      <c r="P174" s="129"/>
      <c r="Q174" s="129"/>
      <c r="R174" s="129"/>
      <c r="S174" s="129"/>
      <c r="T174" s="129"/>
      <c r="U174" s="129"/>
      <c r="V174" s="129"/>
      <c r="W174" s="129"/>
      <c r="X174" s="129"/>
      <c r="Y174" s="129"/>
      <c r="Z174" s="129"/>
      <c r="AA174" s="129"/>
      <c r="AB174" s="129"/>
      <c r="AC174" s="129"/>
      <c r="AD174" s="129"/>
      <c r="AE174" s="129"/>
    </row>
    <row r="175" spans="1:31" x14ac:dyDescent="0.3">
      <c r="A175" s="107"/>
      <c r="B175" s="107"/>
      <c r="C175" s="107"/>
      <c r="D175" s="107"/>
      <c r="E175" s="107"/>
      <c r="F175" s="133">
        <v>534</v>
      </c>
      <c r="G175" s="109"/>
      <c r="H175" s="110"/>
      <c r="I175" s="137" t="str">
        <f t="shared" ca="1" si="2"/>
        <v>SAN DIEGO COUNTY</v>
      </c>
      <c r="J175" s="137" t="str">
        <f ca="1">IF(ISBLANK(F175),"",IF(COUNTIF(ScheduleA!$F$8:$F$274,F175)=1, INDIRECT("ScheduleA!D" &amp; (MATCH(F175,Table2[CITY CODE], 0) +7)),"CODE NOT VALID"))</f>
        <v xml:space="preserve">Del Mar                        </v>
      </c>
      <c r="K175" s="140" t="str">
        <f>IF(ISBLANK(F175),"",IF(COUNTIF(ScheduleA!$F$8:$F$274,F175)=1, "Row " &amp; MATCH(F175,Table2[[#All],[CITY CODE]], 0)+6,"CODE NOT VALID"))</f>
        <v>Row 183</v>
      </c>
      <c r="L175" s="129"/>
      <c r="M175" s="129"/>
      <c r="N175" s="129"/>
      <c r="O175" s="129"/>
      <c r="P175" s="129"/>
      <c r="Q175" s="129"/>
      <c r="R175" s="129"/>
      <c r="S175" s="129"/>
      <c r="T175" s="129"/>
      <c r="U175" s="129"/>
      <c r="V175" s="129"/>
      <c r="W175" s="129"/>
      <c r="X175" s="129"/>
      <c r="Y175" s="129"/>
      <c r="Z175" s="129"/>
      <c r="AA175" s="129"/>
      <c r="AB175" s="129"/>
      <c r="AC175" s="129"/>
      <c r="AD175" s="129"/>
      <c r="AE175" s="129"/>
    </row>
    <row r="176" spans="1:31" x14ac:dyDescent="0.3">
      <c r="A176" s="107"/>
      <c r="B176" s="107"/>
      <c r="C176" s="107"/>
      <c r="D176" s="107"/>
      <c r="E176" s="107"/>
      <c r="F176" s="133">
        <v>431</v>
      </c>
      <c r="G176" s="109"/>
      <c r="H176" s="110"/>
      <c r="I176" s="137" t="str">
        <f t="shared" ca="1" si="2"/>
        <v>SAN DIEGO COUNTY</v>
      </c>
      <c r="J176" s="137" t="str">
        <f ca="1">IF(ISBLANK(F176),"",IF(COUNTIF(ScheduleA!$F$8:$F$274,F176)=1, INDIRECT("ScheduleA!D" &amp; (MATCH(F176,Table2[CITY CODE], 0) +7)),"CODE NOT VALID"))</f>
        <v>El Cajon</v>
      </c>
      <c r="K176" s="140" t="str">
        <f>IF(ISBLANK(F176),"",IF(COUNTIF(ScheduleA!$F$8:$F$274,F176)=1, "Row " &amp; MATCH(F176,Table2[[#All],[CITY CODE]], 0)+6,"CODE NOT VALID"))</f>
        <v>Row 184</v>
      </c>
      <c r="L176" s="129"/>
      <c r="M176" s="129"/>
      <c r="N176" s="129"/>
      <c r="O176" s="129"/>
      <c r="P176" s="129"/>
      <c r="Q176" s="129"/>
      <c r="R176" s="129"/>
      <c r="S176" s="129"/>
      <c r="T176" s="129"/>
      <c r="U176" s="129"/>
      <c r="V176" s="129"/>
      <c r="W176" s="129"/>
      <c r="X176" s="129"/>
      <c r="Y176" s="129"/>
      <c r="Z176" s="129"/>
      <c r="AA176" s="129"/>
      <c r="AB176" s="129"/>
      <c r="AC176" s="129"/>
      <c r="AD176" s="129"/>
      <c r="AE176" s="129"/>
    </row>
    <row r="177" spans="1:31" x14ac:dyDescent="0.3">
      <c r="A177" s="107"/>
      <c r="B177" s="107"/>
      <c r="C177" s="107"/>
      <c r="D177" s="107"/>
      <c r="E177" s="107"/>
      <c r="F177" s="133">
        <v>210</v>
      </c>
      <c r="G177" s="109"/>
      <c r="H177" s="110"/>
      <c r="I177" s="137" t="str">
        <f t="shared" ca="1" si="2"/>
        <v>SAN DIEGO COUNTY</v>
      </c>
      <c r="J177" s="137" t="str">
        <f ca="1">IF(ISBLANK(F177),"",IF(COUNTIF(ScheduleA!$F$8:$F$274,F177)=1, INDIRECT("ScheduleA!D" &amp; (MATCH(F177,Table2[CITY CODE], 0) +7)),"CODE NOT VALID"))</f>
        <v>La Mesa</v>
      </c>
      <c r="K177" s="140" t="str">
        <f>IF(ISBLANK(F177),"",IF(COUNTIF(ScheduleA!$F$8:$F$274,F177)=1, "Row " &amp; MATCH(F177,Table2[[#All],[CITY CODE]], 0)+6,"CODE NOT VALID"))</f>
        <v>Row 185</v>
      </c>
      <c r="L177" s="129"/>
      <c r="M177" s="129"/>
      <c r="N177" s="129"/>
      <c r="O177" s="129"/>
      <c r="P177" s="129"/>
      <c r="Q177" s="129"/>
      <c r="R177" s="129"/>
      <c r="S177" s="129"/>
      <c r="T177" s="129"/>
      <c r="U177" s="129"/>
      <c r="V177" s="129"/>
      <c r="W177" s="129"/>
      <c r="X177" s="129"/>
      <c r="Y177" s="129"/>
      <c r="Z177" s="129"/>
      <c r="AA177" s="129"/>
      <c r="AB177" s="129"/>
      <c r="AC177" s="129"/>
      <c r="AD177" s="129"/>
      <c r="AE177" s="129"/>
    </row>
    <row r="178" spans="1:31" x14ac:dyDescent="0.3">
      <c r="A178" s="107"/>
      <c r="B178" s="107"/>
      <c r="C178" s="107"/>
      <c r="D178" s="107"/>
      <c r="E178" s="107"/>
      <c r="F178" s="133">
        <v>137</v>
      </c>
      <c r="G178" s="109"/>
      <c r="H178" s="110"/>
      <c r="I178" s="137" t="str">
        <f t="shared" ca="1" si="2"/>
        <v>SAN DIEGO COUNTY</v>
      </c>
      <c r="J178" s="137" t="str">
        <f ca="1">IF(ISBLANK(F178),"",IF(COUNTIF(ScheduleA!$F$8:$F$274,F178)=1, INDIRECT("ScheduleA!D" &amp; (MATCH(F178,Table2[CITY CODE], 0) +7)),"CODE NOT VALID"))</f>
        <v>National City</v>
      </c>
      <c r="K178" s="140" t="str">
        <f>IF(ISBLANK(F178),"",IF(COUNTIF(ScheduleA!$F$8:$F$274,F178)=1, "Row " &amp; MATCH(F178,Table2[[#All],[CITY CODE]], 0)+6,"CODE NOT VALID"))</f>
        <v>Row 186</v>
      </c>
      <c r="L178" s="129"/>
      <c r="M178" s="129"/>
      <c r="N178" s="129"/>
      <c r="O178" s="129"/>
      <c r="P178" s="129"/>
      <c r="Q178" s="129"/>
      <c r="R178" s="129"/>
      <c r="S178" s="129"/>
      <c r="T178" s="129"/>
      <c r="U178" s="129"/>
      <c r="V178" s="129"/>
      <c r="W178" s="129"/>
      <c r="X178" s="129"/>
      <c r="Y178" s="129"/>
      <c r="Z178" s="129"/>
      <c r="AA178" s="129"/>
      <c r="AB178" s="129"/>
      <c r="AC178" s="129"/>
      <c r="AD178" s="129"/>
      <c r="AE178" s="129"/>
    </row>
    <row r="179" spans="1:31" x14ac:dyDescent="0.3">
      <c r="A179" s="107"/>
      <c r="B179" s="107"/>
      <c r="C179" s="107"/>
      <c r="D179" s="107"/>
      <c r="E179" s="107"/>
      <c r="F179" s="133">
        <v>712</v>
      </c>
      <c r="G179" s="109"/>
      <c r="H179" s="110"/>
      <c r="I179" s="137" t="str">
        <f t="shared" ca="1" si="2"/>
        <v>SAN DIEGO COUNTY</v>
      </c>
      <c r="J179" s="137" t="str">
        <f ca="1">IF(ISBLANK(F179),"",IF(COUNTIF(ScheduleA!$F$8:$F$274,F179)=1, INDIRECT("ScheduleA!D" &amp; (MATCH(F179,Table2[CITY CODE], 0) +7)),"CODE NOT VALID"))</f>
        <v>Oceanside</v>
      </c>
      <c r="K179" s="140" t="str">
        <f>IF(ISBLANK(F179),"",IF(COUNTIF(ScheduleA!$F$8:$F$274,F179)=1, "Row " &amp; MATCH(F179,Table2[[#All],[CITY CODE]], 0)+6,"CODE NOT VALID"))</f>
        <v>Row 187</v>
      </c>
      <c r="L179" s="129"/>
      <c r="M179" s="129"/>
      <c r="N179" s="129"/>
      <c r="O179" s="129"/>
      <c r="P179" s="129"/>
      <c r="Q179" s="129"/>
      <c r="R179" s="129"/>
      <c r="S179" s="129"/>
      <c r="T179" s="129"/>
      <c r="U179" s="129"/>
      <c r="V179" s="129"/>
      <c r="W179" s="129"/>
      <c r="X179" s="129"/>
      <c r="Y179" s="129"/>
      <c r="Z179" s="129"/>
      <c r="AA179" s="129"/>
      <c r="AB179" s="129"/>
      <c r="AC179" s="129"/>
      <c r="AD179" s="129"/>
      <c r="AE179" s="129"/>
    </row>
    <row r="180" spans="1:31" x14ac:dyDescent="0.3">
      <c r="A180" s="107"/>
      <c r="B180" s="107"/>
      <c r="C180" s="107"/>
      <c r="D180" s="107"/>
      <c r="E180" s="107"/>
      <c r="F180" s="133">
        <v>151</v>
      </c>
      <c r="G180" s="109"/>
      <c r="H180" s="110"/>
      <c r="I180" s="137" t="str">
        <f t="shared" ca="1" si="2"/>
        <v>SAN DIEGO COUNTY</v>
      </c>
      <c r="J180" s="137" t="str">
        <f ca="1">IF(ISBLANK(F180),"",IF(COUNTIF(ScheduleA!$F$8:$F$274,F180)=1, INDIRECT("ScheduleA!D" &amp; (MATCH(F180,Table2[CITY CODE], 0) +7)),"CODE NOT VALID"))</f>
        <v>Vista</v>
      </c>
      <c r="K180" s="140" t="str">
        <f>IF(ISBLANK(F180),"",IF(COUNTIF(ScheduleA!$F$8:$F$274,F180)=1, "Row " &amp; MATCH(F180,Table2[[#All],[CITY CODE]], 0)+6,"CODE NOT VALID"))</f>
        <v>Row 188</v>
      </c>
      <c r="L180" s="129"/>
      <c r="M180" s="129"/>
      <c r="N180" s="129"/>
      <c r="O180" s="129"/>
      <c r="P180" s="129"/>
      <c r="Q180" s="129"/>
      <c r="R180" s="129"/>
      <c r="S180" s="129"/>
      <c r="T180" s="129"/>
      <c r="U180" s="129"/>
      <c r="V180" s="129"/>
      <c r="W180" s="129"/>
      <c r="X180" s="129"/>
      <c r="Y180" s="129"/>
      <c r="Z180" s="129"/>
      <c r="AA180" s="129"/>
      <c r="AB180" s="129"/>
      <c r="AC180" s="129"/>
      <c r="AD180" s="129"/>
      <c r="AE180" s="129"/>
    </row>
    <row r="181" spans="1:31" x14ac:dyDescent="0.3">
      <c r="A181" s="107"/>
      <c r="B181" s="107"/>
      <c r="C181" s="107"/>
      <c r="D181" s="107"/>
      <c r="E181" s="107"/>
      <c r="F181" s="135">
        <v>52</v>
      </c>
      <c r="G181" s="109"/>
      <c r="H181" s="110"/>
      <c r="I181" s="137" t="str">
        <f t="shared" ca="1" si="2"/>
        <v>SAN FRANCISCO COUNTY</v>
      </c>
      <c r="J181" s="137" t="str">
        <f ca="1">IF(ISBLANK(F181),"",IF(COUNTIF(ScheduleA!$F$8:$F$274,F181)=1, INDIRECT("ScheduleA!D" &amp; (MATCH(F181,Table2[CITY CODE], 0) +7)),"CODE NOT VALID"))</f>
        <v>SAN FRANCISCO COUNTY</v>
      </c>
      <c r="K181" s="140" t="str">
        <f>IF(ISBLANK(F181),"",IF(COUNTIF(ScheduleA!$F$8:$F$274,F181)=1, "Row " &amp; MATCH(F181,Table2[[#All],[CITY CODE]], 0)+6,"CODE NOT VALID"))</f>
        <v>Row 189</v>
      </c>
      <c r="L181" s="129"/>
      <c r="M181" s="129"/>
      <c r="N181" s="129"/>
      <c r="O181" s="129"/>
      <c r="P181" s="129"/>
      <c r="Q181" s="129"/>
      <c r="R181" s="129"/>
      <c r="S181" s="129"/>
      <c r="T181" s="129"/>
      <c r="U181" s="129"/>
      <c r="V181" s="129"/>
      <c r="W181" s="129"/>
      <c r="X181" s="129"/>
      <c r="Y181" s="129"/>
      <c r="Z181" s="129"/>
      <c r="AA181" s="129"/>
      <c r="AB181" s="129"/>
      <c r="AC181" s="129"/>
      <c r="AD181" s="129"/>
      <c r="AE181" s="129"/>
    </row>
    <row r="182" spans="1:31" x14ac:dyDescent="0.3">
      <c r="A182" s="107"/>
      <c r="B182" s="107"/>
      <c r="C182" s="107"/>
      <c r="D182" s="107"/>
      <c r="E182" s="107"/>
      <c r="F182" s="135">
        <v>38</v>
      </c>
      <c r="G182" s="109"/>
      <c r="H182" s="110"/>
      <c r="I182" s="137" t="str">
        <f t="shared" ca="1" si="2"/>
        <v>SAN JOAQUIN COUNTY</v>
      </c>
      <c r="J182" s="137" t="str">
        <f ca="1">IF(ISBLANK(F182),"",IF(COUNTIF(ScheduleA!$F$8:$F$274,F182)=1, INDIRECT("ScheduleA!D" &amp; (MATCH(F182,Table2[CITY CODE], 0) +7)),"CODE NOT VALID"))</f>
        <v>SAN JOAQUIN COUNTY</v>
      </c>
      <c r="K182" s="140" t="str">
        <f>IF(ISBLANK(F182),"",IF(COUNTIF(ScheduleA!$F$8:$F$274,F182)=1, "Row " &amp; MATCH(F182,Table2[[#All],[CITY CODE]], 0)+6,"CODE NOT VALID"))</f>
        <v>Row 190</v>
      </c>
      <c r="L182" s="129"/>
      <c r="M182" s="129"/>
      <c r="N182" s="129"/>
      <c r="O182" s="129"/>
      <c r="P182" s="129"/>
      <c r="Q182" s="129"/>
      <c r="R182" s="129"/>
      <c r="S182" s="129"/>
      <c r="T182" s="129"/>
      <c r="U182" s="129"/>
      <c r="V182" s="129"/>
      <c r="W182" s="129"/>
      <c r="X182" s="129"/>
      <c r="Y182" s="129"/>
      <c r="Z182" s="129"/>
      <c r="AA182" s="129"/>
      <c r="AB182" s="129"/>
      <c r="AC182" s="129"/>
      <c r="AD182" s="129"/>
      <c r="AE182" s="129"/>
    </row>
    <row r="183" spans="1:31" x14ac:dyDescent="0.3">
      <c r="A183" s="107"/>
      <c r="B183" s="107"/>
      <c r="C183" s="107"/>
      <c r="D183" s="107"/>
      <c r="E183" s="107"/>
      <c r="F183" s="133">
        <v>324</v>
      </c>
      <c r="G183" s="109"/>
      <c r="H183" s="110"/>
      <c r="I183" s="137" t="str">
        <f t="shared" ca="1" si="2"/>
        <v>SAN JOAQUIN COUNTY</v>
      </c>
      <c r="J183" s="137" t="str">
        <f ca="1">IF(ISBLANK(F183),"",IF(COUNTIF(ScheduleA!$F$8:$F$274,F183)=1, INDIRECT("ScheduleA!D" &amp; (MATCH(F183,Table2[CITY CODE], 0) +7)),"CODE NOT VALID"))</f>
        <v>Lathrop</v>
      </c>
      <c r="K183" s="140" t="str">
        <f>IF(ISBLANK(F183),"",IF(COUNTIF(ScheduleA!$F$8:$F$274,F183)=1, "Row " &amp; MATCH(F183,Table2[[#All],[CITY CODE]], 0)+6,"CODE NOT VALID"))</f>
        <v>Row 191</v>
      </c>
      <c r="L183" s="129"/>
      <c r="M183" s="129"/>
      <c r="N183" s="129"/>
      <c r="O183" s="129"/>
      <c r="P183" s="129"/>
      <c r="Q183" s="129"/>
      <c r="R183" s="129"/>
      <c r="S183" s="129"/>
      <c r="T183" s="129"/>
      <c r="U183" s="129"/>
      <c r="V183" s="129"/>
      <c r="W183" s="129"/>
      <c r="X183" s="129"/>
      <c r="Y183" s="129"/>
      <c r="Z183" s="129"/>
      <c r="AA183" s="129"/>
      <c r="AB183" s="129"/>
      <c r="AC183" s="129"/>
      <c r="AD183" s="129"/>
      <c r="AE183" s="129"/>
    </row>
    <row r="184" spans="1:31" x14ac:dyDescent="0.3">
      <c r="A184" s="107"/>
      <c r="B184" s="107"/>
      <c r="C184" s="107"/>
      <c r="D184" s="107"/>
      <c r="E184" s="107"/>
      <c r="F184" s="133">
        <v>714</v>
      </c>
      <c r="G184" s="109"/>
      <c r="H184" s="110"/>
      <c r="I184" s="137" t="str">
        <f t="shared" ca="1" si="2"/>
        <v>SAN JOAQUIN COUNTY</v>
      </c>
      <c r="J184" s="137" t="str">
        <f ca="1">IF(ISBLANK(F184),"",IF(COUNTIF(ScheduleA!$F$8:$F$274,F184)=1, INDIRECT("ScheduleA!D" &amp; (MATCH(F184,Table2[CITY CODE], 0) +7)),"CODE NOT VALID"))</f>
        <v>Lodi</v>
      </c>
      <c r="K184" s="140" t="str">
        <f>IF(ISBLANK(F184),"",IF(COUNTIF(ScheduleA!$F$8:$F$274,F184)=1, "Row " &amp; MATCH(F184,Table2[[#All],[CITY CODE]], 0)+6,"CODE NOT VALID"))</f>
        <v>Row 192</v>
      </c>
      <c r="L184" s="129"/>
      <c r="M184" s="129"/>
      <c r="N184" s="129"/>
      <c r="O184" s="129"/>
      <c r="P184" s="129"/>
      <c r="Q184" s="129"/>
      <c r="R184" s="129"/>
      <c r="S184" s="129"/>
      <c r="T184" s="129"/>
      <c r="U184" s="129"/>
      <c r="V184" s="129"/>
      <c r="W184" s="129"/>
      <c r="X184" s="129"/>
      <c r="Y184" s="129"/>
      <c r="Z184" s="129"/>
      <c r="AA184" s="129"/>
      <c r="AB184" s="129"/>
      <c r="AC184" s="129"/>
      <c r="AD184" s="129"/>
      <c r="AE184" s="129"/>
    </row>
    <row r="185" spans="1:31" x14ac:dyDescent="0.3">
      <c r="A185" s="107"/>
      <c r="B185" s="107"/>
      <c r="C185" s="107"/>
      <c r="D185" s="107"/>
      <c r="E185" s="107"/>
      <c r="F185" s="133">
        <v>153</v>
      </c>
      <c r="G185" s="109"/>
      <c r="H185" s="110"/>
      <c r="I185" s="137" t="str">
        <f t="shared" ca="1" si="2"/>
        <v>SAN JOAQUIN COUNTY</v>
      </c>
      <c r="J185" s="137" t="str">
        <f ca="1">IF(ISBLANK(F185),"",IF(COUNTIF(ScheduleA!$F$8:$F$274,F185)=1, INDIRECT("ScheduleA!D" &amp; (MATCH(F185,Table2[CITY CODE], 0) +7)),"CODE NOT VALID"))</f>
        <v>Manteca</v>
      </c>
      <c r="K185" s="140" t="str">
        <f>IF(ISBLANK(F185),"",IF(COUNTIF(ScheduleA!$F$8:$F$274,F185)=1, "Row " &amp; MATCH(F185,Table2[[#All],[CITY CODE]], 0)+6,"CODE NOT VALID"))</f>
        <v>Row 193</v>
      </c>
      <c r="L185" s="129"/>
      <c r="M185" s="129"/>
      <c r="N185" s="129"/>
      <c r="O185" s="129"/>
      <c r="P185" s="129"/>
      <c r="Q185" s="129"/>
      <c r="R185" s="129"/>
      <c r="S185" s="129"/>
      <c r="T185" s="129"/>
      <c r="U185" s="129"/>
      <c r="V185" s="129"/>
      <c r="W185" s="129"/>
      <c r="X185" s="129"/>
      <c r="Y185" s="129"/>
      <c r="Z185" s="129"/>
      <c r="AA185" s="129"/>
      <c r="AB185" s="129"/>
      <c r="AC185" s="129"/>
      <c r="AD185" s="129"/>
      <c r="AE185" s="129"/>
    </row>
    <row r="186" spans="1:31" x14ac:dyDescent="0.3">
      <c r="A186" s="107"/>
      <c r="B186" s="107"/>
      <c r="C186" s="107"/>
      <c r="D186" s="107"/>
      <c r="E186" s="107"/>
      <c r="F186" s="133">
        <v>538</v>
      </c>
      <c r="G186" s="109"/>
      <c r="H186" s="110"/>
      <c r="I186" s="137" t="str">
        <f t="shared" ca="1" si="2"/>
        <v>SAN JOAQUIN COUNTY</v>
      </c>
      <c r="J186" s="137" t="str">
        <f ca="1">IF(ISBLANK(F186),"",IF(COUNTIF(ScheduleA!$F$8:$F$274,F186)=1, INDIRECT("ScheduleA!D" &amp; (MATCH(F186,Table2[CITY CODE], 0) +7)),"CODE NOT VALID"))</f>
        <v xml:space="preserve">Stockton                      </v>
      </c>
      <c r="K186" s="140" t="str">
        <f>IF(ISBLANK(F186),"",IF(COUNTIF(ScheduleA!$F$8:$F$274,F186)=1, "Row " &amp; MATCH(F186,Table2[[#All],[CITY CODE]], 0)+6,"CODE NOT VALID"))</f>
        <v>Row 194</v>
      </c>
      <c r="L186" s="129"/>
      <c r="M186" s="129"/>
      <c r="N186" s="129"/>
      <c r="O186" s="129"/>
      <c r="P186" s="129"/>
      <c r="Q186" s="129"/>
      <c r="R186" s="129"/>
      <c r="S186" s="129"/>
      <c r="T186" s="129"/>
      <c r="U186" s="129"/>
      <c r="V186" s="129"/>
      <c r="W186" s="129"/>
      <c r="X186" s="129"/>
      <c r="Y186" s="129"/>
      <c r="Z186" s="129"/>
      <c r="AA186" s="129"/>
      <c r="AB186" s="129"/>
      <c r="AC186" s="129"/>
      <c r="AD186" s="129"/>
      <c r="AE186" s="129"/>
    </row>
    <row r="187" spans="1:31" x14ac:dyDescent="0.3">
      <c r="A187" s="107"/>
      <c r="B187" s="107"/>
      <c r="C187" s="107"/>
      <c r="D187" s="107"/>
      <c r="E187" s="107"/>
      <c r="F187" s="133">
        <v>536</v>
      </c>
      <c r="G187" s="109"/>
      <c r="H187" s="110"/>
      <c r="I187" s="137" t="str">
        <f t="shared" ca="1" si="2"/>
        <v>SAN JOAQUIN COUNTY</v>
      </c>
      <c r="J187" s="137" t="str">
        <f ca="1">IF(ISBLANK(F187),"",IF(COUNTIF(ScheduleA!$F$8:$F$274,F187)=1, INDIRECT("ScheduleA!D" &amp; (MATCH(F187,Table2[CITY CODE], 0) +7)),"CODE NOT VALID"))</f>
        <v xml:space="preserve">Tracy                           </v>
      </c>
      <c r="K187" s="140" t="str">
        <f>IF(ISBLANK(F187),"",IF(COUNTIF(ScheduleA!$F$8:$F$274,F187)=1, "Row " &amp; MATCH(F187,Table2[[#All],[CITY CODE]], 0)+6,"CODE NOT VALID"))</f>
        <v>Row 195</v>
      </c>
      <c r="L187" s="129"/>
      <c r="M187" s="129"/>
      <c r="N187" s="129"/>
      <c r="O187" s="129"/>
      <c r="P187" s="129"/>
      <c r="Q187" s="129"/>
      <c r="R187" s="129"/>
      <c r="S187" s="129"/>
      <c r="T187" s="129"/>
      <c r="U187" s="129"/>
      <c r="V187" s="129"/>
      <c r="W187" s="129"/>
      <c r="X187" s="129"/>
      <c r="Y187" s="129"/>
      <c r="Z187" s="129"/>
      <c r="AA187" s="129"/>
      <c r="AB187" s="129"/>
      <c r="AC187" s="129"/>
      <c r="AD187" s="129"/>
      <c r="AE187" s="129"/>
    </row>
    <row r="188" spans="1:31" x14ac:dyDescent="0.3">
      <c r="A188" s="107"/>
      <c r="B188" s="107"/>
      <c r="C188" s="107"/>
      <c r="D188" s="107"/>
      <c r="E188" s="107"/>
      <c r="F188" s="133">
        <v>154</v>
      </c>
      <c r="G188" s="109"/>
      <c r="H188" s="110"/>
      <c r="I188" s="137" t="str">
        <f t="shared" ca="1" si="2"/>
        <v>SAN LUIS OBISPO COUNTY</v>
      </c>
      <c r="J188" s="137" t="str">
        <f ca="1">IF(ISBLANK(F188),"",IF(COUNTIF(ScheduleA!$F$8:$F$274,F188)=1, INDIRECT("ScheduleA!D" &amp; (MATCH(F188,Table2[CITY CODE], 0) +7)),"CODE NOT VALID"))</f>
        <v>Arroyo Grande</v>
      </c>
      <c r="K188" s="140" t="str">
        <f>IF(ISBLANK(F188),"",IF(COUNTIF(ScheduleA!$F$8:$F$274,F188)=1, "Row " &amp; MATCH(F188,Table2[[#All],[CITY CODE]], 0)+6,"CODE NOT VALID"))</f>
        <v>Row 197</v>
      </c>
      <c r="L188" s="129"/>
      <c r="M188" s="129"/>
      <c r="N188" s="129"/>
      <c r="O188" s="129"/>
      <c r="P188" s="129"/>
      <c r="Q188" s="129"/>
      <c r="R188" s="129"/>
      <c r="S188" s="129"/>
      <c r="T188" s="129"/>
      <c r="U188" s="129"/>
      <c r="V188" s="129"/>
      <c r="W188" s="129"/>
      <c r="X188" s="129"/>
      <c r="Y188" s="129"/>
      <c r="Z188" s="129"/>
      <c r="AA188" s="129"/>
      <c r="AB188" s="129"/>
      <c r="AC188" s="129"/>
      <c r="AD188" s="129"/>
      <c r="AE188" s="129"/>
    </row>
    <row r="189" spans="1:31" x14ac:dyDescent="0.3">
      <c r="A189" s="107"/>
      <c r="B189" s="107"/>
      <c r="C189" s="107"/>
      <c r="D189" s="107"/>
      <c r="E189" s="107"/>
      <c r="F189" s="133">
        <v>419</v>
      </c>
      <c r="G189" s="109"/>
      <c r="H189" s="110"/>
      <c r="I189" s="137" t="str">
        <f t="shared" ca="1" si="2"/>
        <v>SAN LUIS OBISPO COUNTY</v>
      </c>
      <c r="J189" s="137" t="str">
        <f ca="1">IF(ISBLANK(F189),"",IF(COUNTIF(ScheduleA!$F$8:$F$274,F189)=1, INDIRECT("ScheduleA!D" &amp; (MATCH(F189,Table2[CITY CODE], 0) +7)),"CODE NOT VALID"))</f>
        <v>Atascadero</v>
      </c>
      <c r="K189" s="140" t="str">
        <f>IF(ISBLANK(F189),"",IF(COUNTIF(ScheduleA!$F$8:$F$274,F189)=1, "Row " &amp; MATCH(F189,Table2[[#All],[CITY CODE]], 0)+6,"CODE NOT VALID"))</f>
        <v>Row 198</v>
      </c>
      <c r="L189" s="129"/>
      <c r="M189" s="129"/>
      <c r="N189" s="129"/>
      <c r="O189" s="129"/>
      <c r="P189" s="129"/>
      <c r="Q189" s="129"/>
      <c r="R189" s="129"/>
      <c r="S189" s="129"/>
      <c r="T189" s="129"/>
      <c r="U189" s="129"/>
      <c r="V189" s="129"/>
      <c r="W189" s="129"/>
      <c r="X189" s="129"/>
      <c r="Y189" s="129"/>
      <c r="Z189" s="129"/>
      <c r="AA189" s="129"/>
      <c r="AB189" s="129"/>
      <c r="AC189" s="129"/>
      <c r="AD189" s="129"/>
      <c r="AE189" s="129"/>
    </row>
    <row r="190" spans="1:31" x14ac:dyDescent="0.3">
      <c r="A190" s="107"/>
      <c r="B190" s="107"/>
      <c r="C190" s="107"/>
      <c r="D190" s="107"/>
      <c r="E190" s="107"/>
      <c r="F190" s="133">
        <v>155</v>
      </c>
      <c r="G190" s="109"/>
      <c r="H190" s="110"/>
      <c r="I190" s="137" t="str">
        <f t="shared" ca="1" si="2"/>
        <v>SAN LUIS OBISPO COUNTY</v>
      </c>
      <c r="J190" s="137" t="str">
        <f ca="1">IF(ISBLANK(F190),"",IF(COUNTIF(ScheduleA!$F$8:$F$274,F190)=1, INDIRECT("ScheduleA!D" &amp; (MATCH(F190,Table2[CITY CODE], 0) +7)),"CODE NOT VALID"))</f>
        <v>Grover Beach</v>
      </c>
      <c r="K190" s="140" t="str">
        <f>IF(ISBLANK(F190),"",IF(COUNTIF(ScheduleA!$F$8:$F$274,F190)=1, "Row " &amp; MATCH(F190,Table2[[#All],[CITY CODE]], 0)+6,"CODE NOT VALID"))</f>
        <v>Row 199</v>
      </c>
      <c r="L190" s="129"/>
      <c r="M190" s="129"/>
      <c r="N190" s="129"/>
      <c r="O190" s="129"/>
      <c r="P190" s="129"/>
      <c r="Q190" s="129"/>
      <c r="R190" s="129"/>
      <c r="S190" s="129"/>
      <c r="T190" s="129"/>
      <c r="U190" s="129"/>
      <c r="V190" s="129"/>
      <c r="W190" s="129"/>
      <c r="X190" s="129"/>
      <c r="Y190" s="129"/>
      <c r="Z190" s="129"/>
      <c r="AA190" s="129"/>
      <c r="AB190" s="129"/>
      <c r="AC190" s="129"/>
      <c r="AD190" s="129"/>
      <c r="AE190" s="129"/>
    </row>
    <row r="191" spans="1:31" x14ac:dyDescent="0.3">
      <c r="A191" s="107"/>
      <c r="B191" s="107"/>
      <c r="C191" s="107"/>
      <c r="D191" s="107"/>
      <c r="E191" s="107"/>
      <c r="F191" s="133">
        <v>156</v>
      </c>
      <c r="G191" s="109"/>
      <c r="H191" s="110"/>
      <c r="I191" s="137" t="str">
        <f t="shared" ca="1" si="2"/>
        <v>SAN LUIS OBISPO COUNTY</v>
      </c>
      <c r="J191" s="137" t="str">
        <f ca="1">IF(ISBLANK(F191),"",IF(COUNTIF(ScheduleA!$F$8:$F$274,F191)=1, INDIRECT("ScheduleA!D" &amp; (MATCH(F191,Table2[CITY CODE], 0) +7)),"CODE NOT VALID"))</f>
        <v>Morro Bay</v>
      </c>
      <c r="K191" s="140" t="str">
        <f>IF(ISBLANK(F191),"",IF(COUNTIF(ScheduleA!$F$8:$F$274,F191)=1, "Row " &amp; MATCH(F191,Table2[[#All],[CITY CODE]], 0)+6,"CODE NOT VALID"))</f>
        <v>Row 200</v>
      </c>
      <c r="L191" s="129"/>
      <c r="M191" s="129"/>
      <c r="N191" s="129"/>
      <c r="O191" s="129"/>
      <c r="P191" s="129"/>
      <c r="Q191" s="129"/>
      <c r="R191" s="129"/>
      <c r="S191" s="129"/>
      <c r="T191" s="129"/>
      <c r="U191" s="129"/>
      <c r="V191" s="129"/>
      <c r="W191" s="129"/>
      <c r="X191" s="129"/>
      <c r="Y191" s="129"/>
      <c r="Z191" s="129"/>
      <c r="AA191" s="129"/>
      <c r="AB191" s="129"/>
      <c r="AC191" s="129"/>
      <c r="AD191" s="129"/>
      <c r="AE191" s="129"/>
    </row>
    <row r="192" spans="1:31" x14ac:dyDescent="0.3">
      <c r="A192" s="107"/>
      <c r="B192" s="107"/>
      <c r="C192" s="107"/>
      <c r="D192" s="107"/>
      <c r="E192" s="107"/>
      <c r="F192" s="133">
        <v>325</v>
      </c>
      <c r="G192" s="109"/>
      <c r="H192" s="110"/>
      <c r="I192" s="137" t="str">
        <f t="shared" ca="1" si="2"/>
        <v>SAN LUIS OBISPO COUNTY</v>
      </c>
      <c r="J192" s="137" t="str">
        <f ca="1">IF(ISBLANK(F192),"",IF(COUNTIF(ScheduleA!$F$8:$F$274,F192)=1, INDIRECT("ScheduleA!D" &amp; (MATCH(F192,Table2[CITY CODE], 0) +7)),"CODE NOT VALID"))</f>
        <v>Paso Robles</v>
      </c>
      <c r="K192" s="140" t="str">
        <f>IF(ISBLANK(F192),"",IF(COUNTIF(ScheduleA!$F$8:$F$274,F192)=1, "Row " &amp; MATCH(F192,Table2[[#All],[CITY CODE]], 0)+6,"CODE NOT VALID"))</f>
        <v>Row 201</v>
      </c>
      <c r="L192" s="129"/>
      <c r="M192" s="129"/>
      <c r="N192" s="129"/>
      <c r="O192" s="129"/>
      <c r="P192" s="129"/>
      <c r="Q192" s="129"/>
      <c r="R192" s="129"/>
      <c r="S192" s="129"/>
      <c r="T192" s="129"/>
      <c r="U192" s="129"/>
      <c r="V192" s="129"/>
      <c r="W192" s="129"/>
      <c r="X192" s="129"/>
      <c r="Y192" s="129"/>
      <c r="Z192" s="129"/>
      <c r="AA192" s="129"/>
      <c r="AB192" s="129"/>
      <c r="AC192" s="129"/>
      <c r="AD192" s="129"/>
      <c r="AE192" s="129"/>
    </row>
    <row r="193" spans="1:31" x14ac:dyDescent="0.3">
      <c r="A193" s="107"/>
      <c r="B193" s="107"/>
      <c r="C193" s="107"/>
      <c r="D193" s="107"/>
      <c r="E193" s="107"/>
      <c r="F193" s="133">
        <v>185</v>
      </c>
      <c r="G193" s="109"/>
      <c r="H193" s="110"/>
      <c r="I193" s="137" t="str">
        <f t="shared" ca="1" si="2"/>
        <v>SAN LUIS OBISPO COUNTY</v>
      </c>
      <c r="J193" s="137" t="str">
        <f ca="1">IF(ISBLANK(F193),"",IF(COUNTIF(ScheduleA!$F$8:$F$274,F193)=1, INDIRECT("ScheduleA!D" &amp; (MATCH(F193,Table2[CITY CODE], 0) +7)),"CODE NOT VALID"))</f>
        <v>Pismo Beach</v>
      </c>
      <c r="K193" s="140" t="str">
        <f>IF(ISBLANK(F193),"",IF(COUNTIF(ScheduleA!$F$8:$F$274,F193)=1, "Row " &amp; MATCH(F193,Table2[[#All],[CITY CODE]], 0)+6,"CODE NOT VALID"))</f>
        <v>Row 202</v>
      </c>
      <c r="L193" s="129"/>
      <c r="M193" s="129"/>
      <c r="N193" s="129"/>
      <c r="O193" s="129"/>
      <c r="P193" s="129"/>
      <c r="Q193" s="129"/>
      <c r="R193" s="129"/>
      <c r="S193" s="129"/>
      <c r="T193" s="129"/>
      <c r="U193" s="129"/>
      <c r="V193" s="129"/>
      <c r="W193" s="129"/>
      <c r="X193" s="129"/>
      <c r="Y193" s="129"/>
      <c r="Z193" s="129"/>
      <c r="AA193" s="129"/>
      <c r="AB193" s="129"/>
      <c r="AC193" s="129"/>
      <c r="AD193" s="129"/>
      <c r="AE193" s="129"/>
    </row>
    <row r="194" spans="1:31" x14ac:dyDescent="0.3">
      <c r="A194" s="107"/>
      <c r="B194" s="107"/>
      <c r="C194" s="107"/>
      <c r="D194" s="107"/>
      <c r="E194" s="107"/>
      <c r="F194" s="133">
        <v>157</v>
      </c>
      <c r="G194" s="109"/>
      <c r="H194" s="110"/>
      <c r="I194" s="137" t="str">
        <f t="shared" ca="1" si="2"/>
        <v>SAN LUIS OBISPO COUNTY</v>
      </c>
      <c r="J194" s="137" t="str">
        <f ca="1">IF(ISBLANK(F194),"",IF(COUNTIF(ScheduleA!$F$8:$F$274,F194)=1, INDIRECT("ScheduleA!D" &amp; (MATCH(F194,Table2[CITY CODE], 0) +7)),"CODE NOT VALID"))</f>
        <v>San Luis Obispo</v>
      </c>
      <c r="K194" s="140" t="str">
        <f>IF(ISBLANK(F194),"",IF(COUNTIF(ScheduleA!$F$8:$F$274,F194)=1, "Row " &amp; MATCH(F194,Table2[[#All],[CITY CODE]], 0)+6,"CODE NOT VALID"))</f>
        <v>Row 203</v>
      </c>
      <c r="L194" s="129"/>
      <c r="M194" s="129"/>
      <c r="N194" s="129"/>
      <c r="O194" s="129"/>
      <c r="P194" s="129"/>
      <c r="Q194" s="129"/>
      <c r="R194" s="129"/>
      <c r="S194" s="129"/>
      <c r="T194" s="129"/>
      <c r="U194" s="129"/>
      <c r="V194" s="129"/>
      <c r="W194" s="129"/>
      <c r="X194" s="129"/>
      <c r="Y194" s="129"/>
      <c r="Z194" s="129"/>
      <c r="AA194" s="129"/>
      <c r="AB194" s="129"/>
      <c r="AC194" s="129"/>
      <c r="AD194" s="129"/>
      <c r="AE194" s="129"/>
    </row>
    <row r="195" spans="1:31" x14ac:dyDescent="0.3">
      <c r="A195" s="107"/>
      <c r="B195" s="107"/>
      <c r="C195" s="107"/>
      <c r="D195" s="107"/>
      <c r="E195" s="107"/>
      <c r="F195" s="133">
        <v>743</v>
      </c>
      <c r="G195" s="109"/>
      <c r="H195" s="110"/>
      <c r="I195" s="137" t="str">
        <f t="shared" ca="1" si="2"/>
        <v>SAN MATEO COUNTY</v>
      </c>
      <c r="J195" s="137" t="str">
        <f ca="1">IF(ISBLANK(F195),"",IF(COUNTIF(ScheduleA!$F$8:$F$274,F195)=1, INDIRECT("ScheduleA!D" &amp; (MATCH(F195,Table2[CITY CODE], 0) +7)),"CODE NOT VALID"))</f>
        <v>SAN MATEO COUNTY</v>
      </c>
      <c r="K195" s="140" t="str">
        <f>IF(ISBLANK(F195),"",IF(COUNTIF(ScheduleA!$F$8:$F$274,F195)=1, "Row " &amp; MATCH(F195,Table2[[#All],[CITY CODE]], 0)+6,"CODE NOT VALID"))</f>
        <v>Row 204</v>
      </c>
      <c r="L195" s="129"/>
      <c r="M195" s="129"/>
      <c r="N195" s="129"/>
      <c r="O195" s="129"/>
      <c r="P195" s="129"/>
      <c r="Q195" s="129"/>
      <c r="R195" s="129"/>
      <c r="S195" s="129"/>
      <c r="T195" s="129"/>
      <c r="U195" s="129"/>
      <c r="V195" s="129"/>
      <c r="W195" s="129"/>
      <c r="X195" s="129"/>
      <c r="Y195" s="129"/>
      <c r="Z195" s="129"/>
      <c r="AA195" s="129"/>
      <c r="AB195" s="129"/>
      <c r="AC195" s="129"/>
      <c r="AD195" s="129"/>
      <c r="AE195" s="129"/>
    </row>
    <row r="196" spans="1:31" x14ac:dyDescent="0.3">
      <c r="A196" s="107"/>
      <c r="B196" s="107"/>
      <c r="C196" s="107"/>
      <c r="D196" s="107"/>
      <c r="E196" s="107"/>
      <c r="F196" s="133">
        <v>745</v>
      </c>
      <c r="G196" s="109"/>
      <c r="H196" s="110"/>
      <c r="I196" s="137" t="str">
        <f t="shared" ca="1" si="2"/>
        <v>SAN MATEO COUNTY</v>
      </c>
      <c r="J196" s="137" t="str">
        <f ca="1">IF(ISBLANK(F196),"",IF(COUNTIF(ScheduleA!$F$8:$F$274,F196)=1, INDIRECT("ScheduleA!D" &amp; (MATCH(F196,Table2[CITY CODE], 0) +7)),"CODE NOT VALID"))</f>
        <v xml:space="preserve">Belmont                       </v>
      </c>
      <c r="K196" s="140" t="str">
        <f>IF(ISBLANK(F196),"",IF(COUNTIF(ScheduleA!$F$8:$F$274,F196)=1, "Row " &amp; MATCH(F196,Table2[[#All],[CITY CODE]], 0)+6,"CODE NOT VALID"))</f>
        <v>Row 205</v>
      </c>
      <c r="L196" s="129"/>
      <c r="M196" s="129"/>
      <c r="N196" s="129"/>
      <c r="O196" s="129"/>
      <c r="P196" s="129"/>
      <c r="Q196" s="129"/>
      <c r="R196" s="129"/>
      <c r="S196" s="129"/>
      <c r="T196" s="129"/>
      <c r="U196" s="129"/>
      <c r="V196" s="129"/>
      <c r="W196" s="129"/>
      <c r="X196" s="129"/>
      <c r="Y196" s="129"/>
      <c r="Z196" s="129"/>
      <c r="AA196" s="129"/>
      <c r="AB196" s="129"/>
      <c r="AC196" s="129"/>
      <c r="AD196" s="129"/>
      <c r="AE196" s="129"/>
    </row>
    <row r="197" spans="1:31" x14ac:dyDescent="0.3">
      <c r="A197" s="107"/>
      <c r="B197" s="107"/>
      <c r="C197" s="107"/>
      <c r="D197" s="107"/>
      <c r="E197" s="107"/>
      <c r="F197" s="133">
        <v>746</v>
      </c>
      <c r="G197" s="109"/>
      <c r="H197" s="110"/>
      <c r="I197" s="137" t="str">
        <f t="shared" ca="1" si="2"/>
        <v>SAN MATEO COUNTY</v>
      </c>
      <c r="J197" s="137" t="str">
        <f ca="1">IF(ISBLANK(F197),"",IF(COUNTIF(ScheduleA!$F$8:$F$274,F197)=1, INDIRECT("ScheduleA!D" &amp; (MATCH(F197,Table2[CITY CODE], 0) +7)),"CODE NOT VALID"))</f>
        <v xml:space="preserve">Burlingame                  </v>
      </c>
      <c r="K197" s="140" t="str">
        <f>IF(ISBLANK(F197),"",IF(COUNTIF(ScheduleA!$F$8:$F$274,F197)=1, "Row " &amp; MATCH(F197,Table2[[#All],[CITY CODE]], 0)+6,"CODE NOT VALID"))</f>
        <v>Row 206</v>
      </c>
      <c r="L197" s="129"/>
      <c r="M197" s="129"/>
      <c r="N197" s="129"/>
      <c r="O197" s="129"/>
      <c r="P197" s="129"/>
      <c r="Q197" s="129"/>
      <c r="R197" s="129"/>
      <c r="S197" s="129"/>
      <c r="T197" s="129"/>
      <c r="U197" s="129"/>
      <c r="V197" s="129"/>
      <c r="W197" s="129"/>
      <c r="X197" s="129"/>
      <c r="Y197" s="129"/>
      <c r="Z197" s="129"/>
      <c r="AA197" s="129"/>
      <c r="AB197" s="129"/>
      <c r="AC197" s="129"/>
      <c r="AD197" s="129"/>
      <c r="AE197" s="129"/>
    </row>
    <row r="198" spans="1:31" x14ac:dyDescent="0.3">
      <c r="A198" s="107"/>
      <c r="B198" s="107"/>
      <c r="C198" s="107"/>
      <c r="D198" s="107"/>
      <c r="E198" s="107"/>
      <c r="F198" s="133">
        <v>747</v>
      </c>
      <c r="G198" s="109"/>
      <c r="H198" s="110"/>
      <c r="I198" s="137" t="str">
        <f t="shared" ca="1" si="2"/>
        <v>SAN MATEO COUNTY</v>
      </c>
      <c r="J198" s="137" t="str">
        <f ca="1">IF(ISBLANK(F198),"",IF(COUNTIF(ScheduleA!$F$8:$F$274,F198)=1, INDIRECT("ScheduleA!D" &amp; (MATCH(F198,Table2[CITY CODE], 0) +7)),"CODE NOT VALID"))</f>
        <v xml:space="preserve">East Palo Alto              </v>
      </c>
      <c r="K198" s="140" t="str">
        <f>IF(ISBLANK(F198),"",IF(COUNTIF(ScheduleA!$F$8:$F$274,F198)=1, "Row " &amp; MATCH(F198,Table2[[#All],[CITY CODE]], 0)+6,"CODE NOT VALID"))</f>
        <v>Row 207</v>
      </c>
      <c r="L198" s="129"/>
      <c r="M198" s="129"/>
      <c r="N198" s="129"/>
      <c r="O198" s="129"/>
      <c r="P198" s="129"/>
      <c r="Q198" s="129"/>
      <c r="R198" s="129"/>
      <c r="S198" s="129"/>
      <c r="T198" s="129"/>
      <c r="U198" s="129"/>
      <c r="V198" s="129"/>
      <c r="W198" s="129"/>
      <c r="X198" s="129"/>
      <c r="Y198" s="129"/>
      <c r="Z198" s="129"/>
      <c r="AA198" s="129"/>
      <c r="AB198" s="129"/>
      <c r="AC198" s="129"/>
      <c r="AD198" s="129"/>
      <c r="AE198" s="129"/>
    </row>
    <row r="199" spans="1:31" x14ac:dyDescent="0.3">
      <c r="A199" s="107"/>
      <c r="B199" s="107"/>
      <c r="C199" s="107"/>
      <c r="D199" s="107"/>
      <c r="E199" s="107"/>
      <c r="F199" s="133">
        <v>748</v>
      </c>
      <c r="G199" s="109"/>
      <c r="H199" s="110"/>
      <c r="I199" s="137" t="str">
        <f t="shared" ca="1" si="2"/>
        <v>SAN MATEO COUNTY</v>
      </c>
      <c r="J199" s="137" t="str">
        <f ca="1">IF(ISBLANK(F199),"",IF(COUNTIF(ScheduleA!$F$8:$F$274,F199)=1, INDIRECT("ScheduleA!D" &amp; (MATCH(F199,Table2[CITY CODE], 0) +7)),"CODE NOT VALID"))</f>
        <v>Redwood City</v>
      </c>
      <c r="K199" s="140" t="str">
        <f>IF(ISBLANK(F199),"",IF(COUNTIF(ScheduleA!$F$8:$F$274,F199)=1, "Row " &amp; MATCH(F199,Table2[[#All],[CITY CODE]], 0)+6,"CODE NOT VALID"))</f>
        <v>Row 208</v>
      </c>
      <c r="L199" s="129"/>
      <c r="M199" s="129"/>
      <c r="N199" s="129"/>
      <c r="O199" s="129"/>
      <c r="P199" s="129"/>
      <c r="Q199" s="129"/>
      <c r="R199" s="129"/>
      <c r="S199" s="129"/>
      <c r="T199" s="129"/>
      <c r="U199" s="129"/>
      <c r="V199" s="129"/>
      <c r="W199" s="129"/>
      <c r="X199" s="129"/>
      <c r="Y199" s="129"/>
      <c r="Z199" s="129"/>
      <c r="AA199" s="129"/>
      <c r="AB199" s="129"/>
      <c r="AC199" s="129"/>
      <c r="AD199" s="129"/>
      <c r="AE199" s="129"/>
    </row>
    <row r="200" spans="1:31" x14ac:dyDescent="0.3">
      <c r="A200" s="107"/>
      <c r="B200" s="107"/>
      <c r="C200" s="107"/>
      <c r="D200" s="107"/>
      <c r="E200" s="107"/>
      <c r="F200" s="133">
        <v>749</v>
      </c>
      <c r="G200" s="109"/>
      <c r="H200" s="110"/>
      <c r="I200" s="137" t="str">
        <f t="shared" ca="1" si="2"/>
        <v>SAN MATEO COUNTY</v>
      </c>
      <c r="J200" s="137" t="str">
        <f ca="1">IF(ISBLANK(F200),"",IF(COUNTIF(ScheduleA!$F$8:$F$274,F200)=1, INDIRECT("ScheduleA!D" &amp; (MATCH(F200,Table2[CITY CODE], 0) +7)),"CODE NOT VALID"))</f>
        <v>San Mateo</v>
      </c>
      <c r="K200" s="140" t="str">
        <f>IF(ISBLANK(F200),"",IF(COUNTIF(ScheduleA!$F$8:$F$274,F200)=1, "Row " &amp; MATCH(F200,Table2[[#All],[CITY CODE]], 0)+6,"CODE NOT VALID"))</f>
        <v>Row 209</v>
      </c>
      <c r="L200" s="129"/>
      <c r="M200" s="129"/>
      <c r="N200" s="129"/>
      <c r="O200" s="129"/>
      <c r="P200" s="129"/>
      <c r="Q200" s="129"/>
      <c r="R200" s="129"/>
      <c r="S200" s="129"/>
      <c r="T200" s="129"/>
      <c r="U200" s="129"/>
      <c r="V200" s="129"/>
      <c r="W200" s="129"/>
      <c r="X200" s="129"/>
      <c r="Y200" s="129"/>
      <c r="Z200" s="129"/>
      <c r="AA200" s="129"/>
      <c r="AB200" s="129"/>
      <c r="AC200" s="129"/>
      <c r="AD200" s="129"/>
      <c r="AE200" s="129"/>
    </row>
    <row r="201" spans="1:31" x14ac:dyDescent="0.3">
      <c r="A201" s="107"/>
      <c r="B201" s="107"/>
      <c r="C201" s="107"/>
      <c r="D201" s="107"/>
      <c r="E201" s="107"/>
      <c r="F201" s="133">
        <v>750</v>
      </c>
      <c r="G201" s="109"/>
      <c r="H201" s="110"/>
      <c r="I201" s="137" t="str">
        <f t="shared" ca="1" si="2"/>
        <v>SAN MATEO COUNTY</v>
      </c>
      <c r="J201" s="137" t="str">
        <f ca="1">IF(ISBLANK(F201),"",IF(COUNTIF(ScheduleA!$F$8:$F$274,F201)=1, INDIRECT("ScheduleA!D" &amp; (MATCH(F201,Table2[CITY CODE], 0) +7)),"CODE NOT VALID"))</f>
        <v>South San Francisco</v>
      </c>
      <c r="K201" s="140" t="str">
        <f>IF(ISBLANK(F201),"",IF(COUNTIF(ScheduleA!$F$8:$F$274,F201)=1, "Row " &amp; MATCH(F201,Table2[[#All],[CITY CODE]], 0)+6,"CODE NOT VALID"))</f>
        <v>Row 210</v>
      </c>
      <c r="L201" s="129"/>
      <c r="M201" s="129"/>
      <c r="N201" s="129"/>
      <c r="O201" s="129"/>
      <c r="P201" s="129"/>
      <c r="Q201" s="129"/>
      <c r="R201" s="129"/>
      <c r="S201" s="129"/>
      <c r="T201" s="129"/>
      <c r="U201" s="129"/>
      <c r="V201" s="129"/>
      <c r="W201" s="129"/>
      <c r="X201" s="129"/>
      <c r="Y201" s="129"/>
      <c r="Z201" s="129"/>
      <c r="AA201" s="129"/>
      <c r="AB201" s="129"/>
      <c r="AC201" s="129"/>
      <c r="AD201" s="129"/>
      <c r="AE201" s="129"/>
    </row>
    <row r="202" spans="1:31" x14ac:dyDescent="0.3">
      <c r="A202" s="107"/>
      <c r="B202" s="107"/>
      <c r="C202" s="107"/>
      <c r="D202" s="107"/>
      <c r="E202" s="107"/>
      <c r="F202" s="135">
        <v>30</v>
      </c>
      <c r="G202" s="109"/>
      <c r="H202" s="110"/>
      <c r="I202" s="137" t="str">
        <f t="shared" ref="I202:I258" ca="1" si="3">VLOOKUP(J202,CountyLookup,2, FALSE)</f>
        <v>SANTA BARBARA COUNTY</v>
      </c>
      <c r="J202" s="137" t="str">
        <f ca="1">IF(ISBLANK(F202),"",IF(COUNTIF(ScheduleA!$F$8:$F$274,F202)=1, INDIRECT("ScheduleA!D" &amp; (MATCH(F202,Table2[CITY CODE], 0) +7)),"CODE NOT VALID"))</f>
        <v>SANTA BARBARA COUNTY</v>
      </c>
      <c r="K202" s="140" t="str">
        <f>IF(ISBLANK(F202),"",IF(COUNTIF(ScheduleA!$F$8:$F$274,F202)=1, "Row " &amp; MATCH(F202,Table2[[#All],[CITY CODE]], 0)+6,"CODE NOT VALID"))</f>
        <v>Row 211</v>
      </c>
      <c r="L202" s="129"/>
      <c r="M202" s="129"/>
      <c r="N202" s="129"/>
      <c r="O202" s="129"/>
      <c r="P202" s="129"/>
      <c r="Q202" s="129"/>
      <c r="R202" s="129"/>
      <c r="S202" s="129"/>
      <c r="T202" s="129"/>
      <c r="U202" s="129"/>
      <c r="V202" s="129"/>
      <c r="W202" s="129"/>
      <c r="X202" s="129"/>
      <c r="Y202" s="129"/>
      <c r="Z202" s="129"/>
      <c r="AA202" s="129"/>
      <c r="AB202" s="129"/>
      <c r="AC202" s="129"/>
      <c r="AD202" s="129"/>
      <c r="AE202" s="129"/>
    </row>
    <row r="203" spans="1:31" x14ac:dyDescent="0.3">
      <c r="A203" s="107"/>
      <c r="B203" s="107"/>
      <c r="C203" s="107"/>
      <c r="D203" s="107"/>
      <c r="E203" s="107"/>
      <c r="F203" s="133">
        <v>720</v>
      </c>
      <c r="G203" s="109"/>
      <c r="H203" s="110"/>
      <c r="I203" s="137" t="str">
        <f t="shared" ca="1" si="3"/>
        <v>SANTA BARBARA COUNTY</v>
      </c>
      <c r="J203" s="137" t="str">
        <f ca="1">IF(ISBLANK(F203),"",IF(COUNTIF(ScheduleA!$F$8:$F$274,F203)=1, INDIRECT("ScheduleA!D" &amp; (MATCH(F203,Table2[CITY CODE], 0) +7)),"CODE NOT VALID"))</f>
        <v>Carpinteria</v>
      </c>
      <c r="K203" s="140" t="str">
        <f>IF(ISBLANK(F203),"",IF(COUNTIF(ScheduleA!$F$8:$F$274,F203)=1, "Row " &amp; MATCH(F203,Table2[[#All],[CITY CODE]], 0)+6,"CODE NOT VALID"))</f>
        <v>Row 212</v>
      </c>
      <c r="L203" s="129"/>
      <c r="M203" s="129"/>
      <c r="N203" s="129"/>
      <c r="O203" s="129"/>
      <c r="P203" s="129"/>
      <c r="Q203" s="129"/>
      <c r="R203" s="129"/>
      <c r="S203" s="129"/>
      <c r="T203" s="129"/>
      <c r="U203" s="129"/>
      <c r="V203" s="129"/>
      <c r="W203" s="129"/>
      <c r="X203" s="129"/>
      <c r="Y203" s="129"/>
      <c r="Z203" s="129"/>
      <c r="AA203" s="129"/>
      <c r="AB203" s="129"/>
      <c r="AC203" s="129"/>
      <c r="AD203" s="129"/>
      <c r="AE203" s="129"/>
    </row>
    <row r="204" spans="1:31" x14ac:dyDescent="0.3">
      <c r="A204" s="107"/>
      <c r="B204" s="107"/>
      <c r="C204" s="107"/>
      <c r="D204" s="107"/>
      <c r="E204" s="107"/>
      <c r="F204" s="133">
        <v>421</v>
      </c>
      <c r="G204" s="109"/>
      <c r="H204" s="110"/>
      <c r="I204" s="137" t="str">
        <f t="shared" ca="1" si="3"/>
        <v>SANTA BARBARA COUNTY</v>
      </c>
      <c r="J204" s="137" t="str">
        <f ca="1">IF(ISBLANK(F204),"",IF(COUNTIF(ScheduleA!$F$8:$F$274,F204)=1, INDIRECT("ScheduleA!D" &amp; (MATCH(F204,Table2[CITY CODE], 0) +7)),"CODE NOT VALID"))</f>
        <v>Guadalupe</v>
      </c>
      <c r="K204" s="140" t="str">
        <f>IF(ISBLANK(F204),"",IF(COUNTIF(ScheduleA!$F$8:$F$274,F204)=1, "Row " &amp; MATCH(F204,Table2[[#All],[CITY CODE]], 0)+6,"CODE NOT VALID"))</f>
        <v>Row 213</v>
      </c>
      <c r="L204" s="129"/>
      <c r="M204" s="129"/>
      <c r="N204" s="129"/>
      <c r="O204" s="129"/>
      <c r="P204" s="129"/>
      <c r="Q204" s="129"/>
      <c r="R204" s="129"/>
      <c r="S204" s="129"/>
      <c r="T204" s="129"/>
      <c r="U204" s="129"/>
      <c r="V204" s="129"/>
      <c r="W204" s="129"/>
      <c r="X204" s="129"/>
      <c r="Y204" s="129"/>
      <c r="Z204" s="129"/>
      <c r="AA204" s="129"/>
      <c r="AB204" s="129"/>
      <c r="AC204" s="129"/>
      <c r="AD204" s="129"/>
      <c r="AE204" s="129"/>
    </row>
    <row r="205" spans="1:31" x14ac:dyDescent="0.3">
      <c r="A205" s="107"/>
      <c r="B205" s="107"/>
      <c r="C205" s="107"/>
      <c r="D205" s="107"/>
      <c r="E205" s="107"/>
      <c r="F205" s="133">
        <v>625</v>
      </c>
      <c r="G205" s="109"/>
      <c r="H205" s="110"/>
      <c r="I205" s="137" t="str">
        <f t="shared" ca="1" si="3"/>
        <v>SANTA BARBARA COUNTY</v>
      </c>
      <c r="J205" s="137" t="str">
        <f ca="1">IF(ISBLANK(F205),"",IF(COUNTIF(ScheduleA!$F$8:$F$274,F205)=1, INDIRECT("ScheduleA!D" &amp; (MATCH(F205,Table2[CITY CODE], 0) +7)),"CODE NOT VALID"))</f>
        <v xml:space="preserve">Santa Barbara             </v>
      </c>
      <c r="K205" s="140" t="str">
        <f>IF(ISBLANK(F205),"",IF(COUNTIF(ScheduleA!$F$8:$F$274,F205)=1, "Row " &amp; MATCH(F205,Table2[[#All],[CITY CODE]], 0)+6,"CODE NOT VALID"))</f>
        <v>Row 214</v>
      </c>
      <c r="L205" s="129"/>
      <c r="M205" s="129"/>
      <c r="N205" s="129"/>
      <c r="O205" s="129"/>
      <c r="P205" s="129"/>
      <c r="Q205" s="129"/>
      <c r="R205" s="129"/>
      <c r="S205" s="129"/>
      <c r="T205" s="129"/>
      <c r="U205" s="129"/>
      <c r="V205" s="129"/>
      <c r="W205" s="129"/>
      <c r="X205" s="129"/>
      <c r="Y205" s="129"/>
      <c r="Z205" s="129"/>
      <c r="AA205" s="129"/>
      <c r="AB205" s="129"/>
      <c r="AC205" s="129"/>
      <c r="AD205" s="129"/>
      <c r="AE205" s="129"/>
    </row>
    <row r="206" spans="1:31" x14ac:dyDescent="0.3">
      <c r="A206" s="107"/>
      <c r="B206" s="107"/>
      <c r="C206" s="107"/>
      <c r="D206" s="107"/>
      <c r="E206" s="107"/>
      <c r="F206" s="133">
        <v>718</v>
      </c>
      <c r="G206" s="109"/>
      <c r="H206" s="110"/>
      <c r="I206" s="137" t="str">
        <f t="shared" ca="1" si="3"/>
        <v>SANTA BARBARA COUNTY</v>
      </c>
      <c r="J206" s="137" t="str">
        <f ca="1">IF(ISBLANK(F206),"",IF(COUNTIF(ScheduleA!$F$8:$F$274,F206)=1, INDIRECT("ScheduleA!D" &amp; (MATCH(F206,Table2[CITY CODE], 0) +7)),"CODE NOT VALID"))</f>
        <v>Santa Maria</v>
      </c>
      <c r="K206" s="140" t="str">
        <f>IF(ISBLANK(F206),"",IF(COUNTIF(ScheduleA!$F$8:$F$274,F206)=1, "Row " &amp; MATCH(F206,Table2[[#All],[CITY CODE]], 0)+6,"CODE NOT VALID"))</f>
        <v>Row 215</v>
      </c>
      <c r="L206" s="129"/>
      <c r="M206" s="129"/>
      <c r="N206" s="129"/>
      <c r="O206" s="129"/>
      <c r="P206" s="129"/>
      <c r="Q206" s="129"/>
      <c r="R206" s="129"/>
      <c r="S206" s="129"/>
      <c r="T206" s="129"/>
      <c r="U206" s="129"/>
      <c r="V206" s="129"/>
      <c r="W206" s="129"/>
      <c r="X206" s="129"/>
      <c r="Y206" s="129"/>
      <c r="Z206" s="129"/>
      <c r="AA206" s="129"/>
      <c r="AB206" s="129"/>
      <c r="AC206" s="129"/>
      <c r="AD206" s="129"/>
      <c r="AE206" s="129"/>
    </row>
    <row r="207" spans="1:31" x14ac:dyDescent="0.3">
      <c r="A207" s="107"/>
      <c r="B207" s="107"/>
      <c r="C207" s="107"/>
      <c r="D207" s="107"/>
      <c r="E207" s="107"/>
      <c r="F207" s="133">
        <v>544</v>
      </c>
      <c r="G207" s="109"/>
      <c r="H207" s="110"/>
      <c r="I207" s="137" t="str">
        <f t="shared" ca="1" si="3"/>
        <v xml:space="preserve">SANTA CLARA COUNTY        </v>
      </c>
      <c r="J207" s="137" t="str">
        <f ca="1">IF(ISBLANK(F207),"",IF(COUNTIF(ScheduleA!$F$8:$F$274,F207)=1, INDIRECT("ScheduleA!D" &amp; (MATCH(F207,Table2[CITY CODE], 0) +7)),"CODE NOT VALID"))</f>
        <v xml:space="preserve">SANTA CLARA COUNTY        </v>
      </c>
      <c r="K207" s="140" t="str">
        <f>IF(ISBLANK(F207),"",IF(COUNTIF(ScheduleA!$F$8:$F$274,F207)=1, "Row " &amp; MATCH(F207,Table2[[#All],[CITY CODE]], 0)+6,"CODE NOT VALID"))</f>
        <v>Row 216</v>
      </c>
      <c r="L207" s="129"/>
      <c r="M207" s="129"/>
      <c r="N207" s="129"/>
      <c r="O207" s="129"/>
      <c r="P207" s="129"/>
      <c r="Q207" s="129"/>
      <c r="R207" s="129"/>
      <c r="S207" s="129"/>
      <c r="T207" s="129"/>
      <c r="U207" s="129"/>
      <c r="V207" s="129"/>
      <c r="W207" s="129"/>
      <c r="X207" s="129"/>
      <c r="Y207" s="129"/>
      <c r="Z207" s="129"/>
      <c r="AA207" s="129"/>
      <c r="AB207" s="129"/>
      <c r="AC207" s="129"/>
      <c r="AD207" s="129"/>
      <c r="AE207" s="129"/>
    </row>
    <row r="208" spans="1:31" x14ac:dyDescent="0.3">
      <c r="A208" s="107"/>
      <c r="B208" s="107"/>
      <c r="C208" s="107"/>
      <c r="D208" s="107"/>
      <c r="E208" s="107"/>
      <c r="F208" s="133">
        <v>545</v>
      </c>
      <c r="G208" s="109"/>
      <c r="H208" s="110"/>
      <c r="I208" s="137" t="str">
        <f t="shared" ca="1" si="3"/>
        <v xml:space="preserve">SANTA CLARA COUNTY        </v>
      </c>
      <c r="J208" s="137" t="str">
        <f ca="1">IF(ISBLANK(F208),"",IF(COUNTIF(ScheduleA!$F$8:$F$274,F208)=1, INDIRECT("ScheduleA!D" &amp; (MATCH(F208,Table2[CITY CODE], 0) +7)),"CODE NOT VALID"))</f>
        <v xml:space="preserve">Campbell                     </v>
      </c>
      <c r="K208" s="140" t="str">
        <f>IF(ISBLANK(F208),"",IF(COUNTIF(ScheduleA!$F$8:$F$274,F208)=1, "Row " &amp; MATCH(F208,Table2[[#All],[CITY CODE]], 0)+6,"CODE NOT VALID"))</f>
        <v>Row 217</v>
      </c>
      <c r="L208" s="129"/>
      <c r="M208" s="129"/>
      <c r="N208" s="129"/>
      <c r="O208" s="129"/>
      <c r="P208" s="129"/>
      <c r="Q208" s="129"/>
      <c r="R208" s="129"/>
      <c r="S208" s="129"/>
      <c r="T208" s="129"/>
      <c r="U208" s="129"/>
      <c r="V208" s="129"/>
      <c r="W208" s="129"/>
      <c r="X208" s="129"/>
      <c r="Y208" s="129"/>
      <c r="Z208" s="129"/>
      <c r="AA208" s="129"/>
      <c r="AB208" s="129"/>
      <c r="AC208" s="129"/>
      <c r="AD208" s="129"/>
      <c r="AE208" s="129"/>
    </row>
    <row r="209" spans="1:31" x14ac:dyDescent="0.3">
      <c r="A209" s="107"/>
      <c r="B209" s="107"/>
      <c r="C209" s="107"/>
      <c r="D209" s="107"/>
      <c r="E209" s="107"/>
      <c r="F209" s="133">
        <v>722</v>
      </c>
      <c r="G209" s="109"/>
      <c r="H209" s="110"/>
      <c r="I209" s="137" t="str">
        <f t="shared" ca="1" si="3"/>
        <v xml:space="preserve">SANTA CLARA COUNTY        </v>
      </c>
      <c r="J209" s="137" t="str">
        <f ca="1">IF(ISBLANK(F209),"",IF(COUNTIF(ScheduleA!$F$8:$F$274,F209)=1, INDIRECT("ScheduleA!D" &amp; (MATCH(F209,Table2[CITY CODE], 0) +7)),"CODE NOT VALID"))</f>
        <v>Los Gatos</v>
      </c>
      <c r="K209" s="140" t="str">
        <f>IF(ISBLANK(F209),"",IF(COUNTIF(ScheduleA!$F$8:$F$274,F209)=1, "Row " &amp; MATCH(F209,Table2[[#All],[CITY CODE]], 0)+6,"CODE NOT VALID"))</f>
        <v>Row 218</v>
      </c>
      <c r="L209" s="129"/>
      <c r="M209" s="129"/>
      <c r="N209" s="129"/>
      <c r="O209" s="129"/>
      <c r="P209" s="129"/>
      <c r="Q209" s="129"/>
      <c r="R209" s="129"/>
      <c r="S209" s="129"/>
      <c r="T209" s="129"/>
      <c r="U209" s="129"/>
      <c r="V209" s="129"/>
      <c r="W209" s="129"/>
      <c r="X209" s="129"/>
      <c r="Y209" s="129"/>
      <c r="Z209" s="129"/>
      <c r="AA209" s="129"/>
      <c r="AB209" s="129"/>
      <c r="AC209" s="129"/>
      <c r="AD209" s="129"/>
      <c r="AE209" s="129"/>
    </row>
    <row r="210" spans="1:31" x14ac:dyDescent="0.3">
      <c r="A210" s="107"/>
      <c r="B210" s="107"/>
      <c r="C210" s="107"/>
      <c r="D210" s="107"/>
      <c r="E210" s="107"/>
      <c r="F210" s="133">
        <v>546</v>
      </c>
      <c r="G210" s="109"/>
      <c r="H210" s="110"/>
      <c r="I210" s="137" t="str">
        <f t="shared" ca="1" si="3"/>
        <v xml:space="preserve">SANTA CLARA COUNTY        </v>
      </c>
      <c r="J210" s="137" t="str">
        <f ca="1">IF(ISBLANK(F210),"",IF(COUNTIF(ScheduleA!$F$8:$F$274,F210)=1, INDIRECT("ScheduleA!D" &amp; (MATCH(F210,Table2[CITY CODE], 0) +7)),"CODE NOT VALID"))</f>
        <v xml:space="preserve">San Jose                     </v>
      </c>
      <c r="K210" s="140" t="str">
        <f>IF(ISBLANK(F210),"",IF(COUNTIF(ScheduleA!$F$8:$F$274,F210)=1, "Row " &amp; MATCH(F210,Table2[[#All],[CITY CODE]], 0)+6,"CODE NOT VALID"))</f>
        <v>Row 219</v>
      </c>
      <c r="L210" s="129"/>
      <c r="M210" s="129"/>
      <c r="N210" s="129"/>
      <c r="O210" s="129"/>
      <c r="P210" s="129"/>
      <c r="Q210" s="129"/>
      <c r="R210" s="129"/>
      <c r="S210" s="129"/>
      <c r="T210" s="129"/>
      <c r="U210" s="129"/>
      <c r="V210" s="129"/>
      <c r="W210" s="129"/>
      <c r="X210" s="129"/>
      <c r="Y210" s="129"/>
      <c r="Z210" s="129"/>
      <c r="AA210" s="129"/>
      <c r="AB210" s="129"/>
      <c r="AC210" s="129"/>
      <c r="AD210" s="129"/>
      <c r="AE210" s="129"/>
    </row>
    <row r="211" spans="1:31" x14ac:dyDescent="0.3">
      <c r="A211" s="107"/>
      <c r="B211" s="107"/>
      <c r="C211" s="107"/>
      <c r="D211" s="107"/>
      <c r="E211" s="107"/>
      <c r="F211" s="133">
        <v>724</v>
      </c>
      <c r="G211" s="109"/>
      <c r="H211" s="110"/>
      <c r="I211" s="137" t="str">
        <f t="shared" ca="1" si="3"/>
        <v xml:space="preserve">SANTA CRUZ COUNTY        </v>
      </c>
      <c r="J211" s="137" t="str">
        <f ca="1">IF(ISBLANK(F211),"",IF(COUNTIF(ScheduleA!$F$8:$F$274,F211)=1, INDIRECT("ScheduleA!D" &amp; (MATCH(F211,Table2[CITY CODE], 0) +7)),"CODE NOT VALID"))</f>
        <v xml:space="preserve">Santa Cruz County Unincorporated Area  </v>
      </c>
      <c r="K211" s="140" t="str">
        <f>IF(ISBLANK(F211),"",IF(COUNTIF(ScheduleA!$F$8:$F$274,F211)=1, "Row " &amp; MATCH(F211,Table2[[#All],[CITY CODE]], 0)+6,"CODE NOT VALID"))</f>
        <v>Row 220</v>
      </c>
      <c r="L211" s="129"/>
      <c r="M211" s="129"/>
      <c r="N211" s="129"/>
      <c r="O211" s="129"/>
      <c r="P211" s="129"/>
      <c r="Q211" s="129"/>
      <c r="R211" s="129"/>
      <c r="S211" s="129"/>
      <c r="T211" s="129"/>
      <c r="U211" s="129"/>
      <c r="V211" s="129"/>
      <c r="W211" s="129"/>
      <c r="X211" s="129"/>
      <c r="Y211" s="129"/>
      <c r="Z211" s="129"/>
      <c r="AA211" s="129"/>
      <c r="AB211" s="129"/>
      <c r="AC211" s="129"/>
      <c r="AD211" s="129"/>
      <c r="AE211" s="129"/>
    </row>
    <row r="212" spans="1:31" x14ac:dyDescent="0.3">
      <c r="A212" s="107"/>
      <c r="B212" s="107"/>
      <c r="C212" s="107"/>
      <c r="D212" s="107"/>
      <c r="E212" s="107"/>
      <c r="F212" s="133">
        <v>549</v>
      </c>
      <c r="G212" s="109"/>
      <c r="H212" s="110"/>
      <c r="I212" s="137" t="str">
        <f t="shared" ca="1" si="3"/>
        <v xml:space="preserve">SANTA CRUZ COUNTY        </v>
      </c>
      <c r="J212" s="137" t="str">
        <f ca="1">IF(ISBLANK(F212),"",IF(COUNTIF(ScheduleA!$F$8:$F$274,F212)=1, INDIRECT("ScheduleA!D" &amp; (MATCH(F212,Table2[CITY CODE], 0) +7)),"CODE NOT VALID"))</f>
        <v xml:space="preserve">Capitola                                            </v>
      </c>
      <c r="K212" s="140" t="str">
        <f>IF(ISBLANK(F212),"",IF(COUNTIF(ScheduleA!$F$8:$F$274,F212)=1, "Row " &amp; MATCH(F212,Table2[[#All],[CITY CODE]], 0)+6,"CODE NOT VALID"))</f>
        <v>Row 221</v>
      </c>
      <c r="L212" s="129"/>
      <c r="M212" s="129"/>
      <c r="N212" s="129"/>
      <c r="O212" s="129"/>
      <c r="P212" s="129"/>
      <c r="Q212" s="129"/>
      <c r="R212" s="129"/>
      <c r="S212" s="129"/>
      <c r="T212" s="129"/>
      <c r="U212" s="129"/>
      <c r="V212" s="129"/>
      <c r="W212" s="129"/>
      <c r="X212" s="129"/>
      <c r="Y212" s="129"/>
      <c r="Z212" s="129"/>
      <c r="AA212" s="129"/>
      <c r="AB212" s="129"/>
      <c r="AC212" s="129"/>
      <c r="AD212" s="129"/>
      <c r="AE212" s="129"/>
    </row>
    <row r="213" spans="1:31" x14ac:dyDescent="0.3">
      <c r="A213" s="107"/>
      <c r="B213" s="107"/>
      <c r="C213" s="107"/>
      <c r="D213" s="107"/>
      <c r="E213" s="107"/>
      <c r="F213" s="133">
        <v>646</v>
      </c>
      <c r="G213" s="109"/>
      <c r="H213" s="110"/>
      <c r="I213" s="137" t="str">
        <f t="shared" ca="1" si="3"/>
        <v xml:space="preserve">SANTA CRUZ COUNTY        </v>
      </c>
      <c r="J213" s="137" t="str">
        <f ca="1">IF(ISBLANK(F213),"",IF(COUNTIF(ScheduleA!$F$8:$F$274,F213)=1, INDIRECT("ScheduleA!D" &amp; (MATCH(F213,Table2[CITY CODE], 0) +7)),"CODE NOT VALID"))</f>
        <v xml:space="preserve">Santa Cruz                </v>
      </c>
      <c r="K213" s="140" t="str">
        <f>IF(ISBLANK(F213),"",IF(COUNTIF(ScheduleA!$F$8:$F$274,F213)=1, "Row " &amp; MATCH(F213,Table2[[#All],[CITY CODE]], 0)+6,"CODE NOT VALID"))</f>
        <v>Row 222</v>
      </c>
      <c r="L213" s="129"/>
      <c r="M213" s="129"/>
      <c r="N213" s="129"/>
      <c r="O213" s="129"/>
      <c r="P213" s="129"/>
      <c r="Q213" s="129"/>
      <c r="R213" s="129"/>
      <c r="S213" s="129"/>
      <c r="T213" s="129"/>
      <c r="U213" s="129"/>
      <c r="V213" s="129"/>
      <c r="W213" s="129"/>
      <c r="X213" s="129"/>
      <c r="Y213" s="129"/>
      <c r="Z213" s="129"/>
      <c r="AA213" s="129"/>
      <c r="AB213" s="129"/>
      <c r="AC213" s="129"/>
      <c r="AD213" s="129"/>
      <c r="AE213" s="129"/>
    </row>
    <row r="214" spans="1:31" x14ac:dyDescent="0.3">
      <c r="A214" s="107"/>
      <c r="B214" s="107"/>
      <c r="C214" s="107"/>
      <c r="D214" s="107"/>
      <c r="E214" s="107"/>
      <c r="F214" s="133">
        <v>552</v>
      </c>
      <c r="G214" s="109"/>
      <c r="H214" s="110"/>
      <c r="I214" s="137" t="str">
        <f t="shared" ca="1" si="3"/>
        <v xml:space="preserve">SANTA CRUZ COUNTY        </v>
      </c>
      <c r="J214" s="137" t="str">
        <f ca="1">IF(ISBLANK(F214),"",IF(COUNTIF(ScheduleA!$F$8:$F$274,F214)=1, INDIRECT("ScheduleA!D" &amp; (MATCH(F214,Table2[CITY CODE], 0) +7)),"CODE NOT VALID"))</f>
        <v xml:space="preserve">Scotts Valley               </v>
      </c>
      <c r="K214" s="140" t="str">
        <f>IF(ISBLANK(F214),"",IF(COUNTIF(ScheduleA!$F$8:$F$274,F214)=1, "Row " &amp; MATCH(F214,Table2[[#All],[CITY CODE]], 0)+6,"CODE NOT VALID"))</f>
        <v>Row 223</v>
      </c>
      <c r="L214" s="129"/>
      <c r="M214" s="129"/>
      <c r="N214" s="129"/>
      <c r="O214" s="129"/>
      <c r="P214" s="129"/>
      <c r="Q214" s="129"/>
      <c r="R214" s="129"/>
      <c r="S214" s="129"/>
      <c r="T214" s="129"/>
      <c r="U214" s="129"/>
      <c r="V214" s="129"/>
      <c r="W214" s="129"/>
      <c r="X214" s="129"/>
      <c r="Y214" s="129"/>
      <c r="Z214" s="129"/>
      <c r="AA214" s="129"/>
      <c r="AB214" s="129"/>
      <c r="AC214" s="129"/>
      <c r="AD214" s="129"/>
      <c r="AE214" s="129"/>
    </row>
    <row r="215" spans="1:31" x14ac:dyDescent="0.3">
      <c r="A215" s="107"/>
      <c r="B215" s="107"/>
      <c r="C215" s="107"/>
      <c r="D215" s="107"/>
      <c r="E215" s="107"/>
      <c r="F215" s="133">
        <v>551</v>
      </c>
      <c r="G215" s="109"/>
      <c r="H215" s="110"/>
      <c r="I215" s="137" t="str">
        <f t="shared" ca="1" si="3"/>
        <v xml:space="preserve">SANTA CRUZ COUNTY        </v>
      </c>
      <c r="J215" s="137" t="str">
        <f ca="1">IF(ISBLANK(F215),"",IF(COUNTIF(ScheduleA!$F$8:$F$274,F215)=1, INDIRECT("ScheduleA!D" &amp; (MATCH(F215,Table2[CITY CODE], 0) +7)),"CODE NOT VALID"))</f>
        <v xml:space="preserve">Watsonville                  </v>
      </c>
      <c r="K215" s="140" t="str">
        <f>IF(ISBLANK(F215),"",IF(COUNTIF(ScheduleA!$F$8:$F$274,F215)=1, "Row " &amp; MATCH(F215,Table2[[#All],[CITY CODE]], 0)+6,"CODE NOT VALID"))</f>
        <v>Row 224</v>
      </c>
      <c r="L215" s="129"/>
      <c r="M215" s="129"/>
      <c r="N215" s="129"/>
      <c r="O215" s="129"/>
      <c r="P215" s="129"/>
      <c r="Q215" s="129"/>
      <c r="R215" s="129"/>
      <c r="S215" s="129"/>
      <c r="T215" s="129"/>
      <c r="U215" s="129"/>
      <c r="V215" s="129"/>
      <c r="W215" s="129"/>
      <c r="X215" s="129"/>
      <c r="Y215" s="129"/>
      <c r="Z215" s="129"/>
      <c r="AA215" s="129"/>
      <c r="AB215" s="129"/>
      <c r="AC215" s="129"/>
      <c r="AD215" s="129"/>
      <c r="AE215" s="129"/>
    </row>
    <row r="216" spans="1:31" x14ac:dyDescent="0.3">
      <c r="A216" s="107"/>
      <c r="B216" s="107"/>
      <c r="C216" s="107"/>
      <c r="D216" s="107"/>
      <c r="E216" s="107"/>
      <c r="F216" s="134">
        <v>373</v>
      </c>
      <c r="G216" s="109"/>
      <c r="H216" s="110"/>
      <c r="I216" s="137" t="str">
        <f t="shared" ca="1" si="3"/>
        <v>SHASTA COUNTY</v>
      </c>
      <c r="J216" s="137" t="str">
        <f ca="1">IF(ISBLANK(F216),"",IF(COUNTIF(ScheduleA!$F$8:$F$274,F216)=1, INDIRECT("ScheduleA!D" &amp; (MATCH(F216,Table2[CITY CODE], 0) +7)),"CODE NOT VALID"))</f>
        <v>Anderson</v>
      </c>
      <c r="K216" s="140" t="str">
        <f>IF(ISBLANK(F216),"",IF(COUNTIF(ScheduleA!$F$8:$F$274,F216)=1, "Row " &amp; MATCH(F216,Table2[[#All],[CITY CODE]], 0)+6,"CODE NOT VALID"))</f>
        <v>Row 226</v>
      </c>
      <c r="L216" s="129"/>
      <c r="M216" s="129"/>
      <c r="N216" s="129"/>
      <c r="O216" s="129"/>
      <c r="P216" s="129"/>
      <c r="Q216" s="129"/>
      <c r="R216" s="129"/>
      <c r="S216" s="129"/>
      <c r="T216" s="129"/>
      <c r="U216" s="129"/>
      <c r="V216" s="129"/>
      <c r="W216" s="129"/>
      <c r="X216" s="129"/>
      <c r="Y216" s="129"/>
      <c r="Z216" s="129"/>
      <c r="AA216" s="129"/>
      <c r="AB216" s="129"/>
      <c r="AC216" s="129"/>
      <c r="AD216" s="129"/>
      <c r="AE216" s="129"/>
    </row>
    <row r="217" spans="1:31" x14ac:dyDescent="0.3">
      <c r="A217" s="107"/>
      <c r="B217" s="107"/>
      <c r="C217" s="107"/>
      <c r="D217" s="107"/>
      <c r="E217" s="107"/>
      <c r="F217" s="133">
        <v>439</v>
      </c>
      <c r="G217" s="109"/>
      <c r="H217" s="110"/>
      <c r="I217" s="137" t="str">
        <f t="shared" ca="1" si="3"/>
        <v>SISKIYOU COUNTY</v>
      </c>
      <c r="J217" s="137" t="str">
        <f ca="1">IF(ISBLANK(F217),"",IF(COUNTIF(ScheduleA!$F$8:$F$274,F217)=1, INDIRECT("ScheduleA!D" &amp; (MATCH(F217,Table2[CITY CODE], 0) +7)),"CODE NOT VALID"))</f>
        <v>Dunsmuir</v>
      </c>
      <c r="K217" s="140" t="str">
        <f>IF(ISBLANK(F217),"",IF(COUNTIF(ScheduleA!$F$8:$F$274,F217)=1, "Row " &amp; MATCH(F217,Table2[[#All],[CITY CODE]], 0)+6,"CODE NOT VALID"))</f>
        <v>Row 228</v>
      </c>
      <c r="L217" s="129"/>
      <c r="M217" s="129"/>
      <c r="N217" s="129"/>
      <c r="O217" s="129"/>
      <c r="P217" s="129"/>
      <c r="Q217" s="129"/>
      <c r="R217" s="129"/>
      <c r="S217" s="129"/>
      <c r="T217" s="129"/>
      <c r="U217" s="129"/>
      <c r="V217" s="129"/>
      <c r="W217" s="129"/>
      <c r="X217" s="129"/>
      <c r="Y217" s="129"/>
      <c r="Z217" s="129"/>
      <c r="AA217" s="129"/>
      <c r="AB217" s="129"/>
      <c r="AC217" s="129"/>
      <c r="AD217" s="129"/>
      <c r="AE217" s="129"/>
    </row>
    <row r="218" spans="1:31" x14ac:dyDescent="0.3">
      <c r="A218" s="107"/>
      <c r="B218" s="107"/>
      <c r="C218" s="107"/>
      <c r="D218" s="107"/>
      <c r="E218" s="107"/>
      <c r="F218" s="133">
        <v>266</v>
      </c>
      <c r="G218" s="109"/>
      <c r="H218" s="110"/>
      <c r="I218" s="137" t="str">
        <f t="shared" ca="1" si="3"/>
        <v>SISKIYOU COUNTY</v>
      </c>
      <c r="J218" s="137" t="str">
        <f ca="1">IF(ISBLANK(F218),"",IF(COUNTIF(ScheduleA!$F$8:$F$274,F218)=1, INDIRECT("ScheduleA!D" &amp; (MATCH(F218,Table2[CITY CODE], 0) +7)),"CODE NOT VALID"))</f>
        <v>Mount Shasta</v>
      </c>
      <c r="K218" s="140" t="str">
        <f>IF(ISBLANK(F218),"",IF(COUNTIF(ScheduleA!$F$8:$F$274,F218)=1, "Row " &amp; MATCH(F218,Table2[[#All],[CITY CODE]], 0)+6,"CODE NOT VALID"))</f>
        <v>Row 229</v>
      </c>
      <c r="L218" s="129"/>
      <c r="M218" s="129"/>
      <c r="N218" s="129"/>
      <c r="O218" s="129"/>
      <c r="P218" s="129"/>
      <c r="Q218" s="129"/>
      <c r="R218" s="129"/>
      <c r="S218" s="129"/>
      <c r="T218" s="129"/>
      <c r="U218" s="129"/>
      <c r="V218" s="129"/>
      <c r="W218" s="129"/>
      <c r="X218" s="129"/>
      <c r="Y218" s="129"/>
      <c r="Z218" s="129"/>
      <c r="AA218" s="129"/>
      <c r="AB218" s="129"/>
      <c r="AC218" s="129"/>
      <c r="AD218" s="129"/>
      <c r="AE218" s="129"/>
    </row>
    <row r="219" spans="1:31" x14ac:dyDescent="0.3">
      <c r="A219" s="107"/>
      <c r="B219" s="107"/>
      <c r="C219" s="107"/>
      <c r="D219" s="107"/>
      <c r="E219" s="107"/>
      <c r="F219" s="133">
        <v>432</v>
      </c>
      <c r="G219" s="109"/>
      <c r="H219" s="110"/>
      <c r="I219" s="137" t="str">
        <f t="shared" ca="1" si="3"/>
        <v>SISKIYOU COUNTY</v>
      </c>
      <c r="J219" s="137" t="str">
        <f ca="1">IF(ISBLANK(F219),"",IF(COUNTIF(ScheduleA!$F$8:$F$274,F219)=1, INDIRECT("ScheduleA!D" &amp; (MATCH(F219,Table2[CITY CODE], 0) +7)),"CODE NOT VALID"))</f>
        <v>Weed</v>
      </c>
      <c r="K219" s="140" t="str">
        <f>IF(ISBLANK(F219),"",IF(COUNTIF(ScheduleA!$F$8:$F$274,F219)=1, "Row " &amp; MATCH(F219,Table2[[#All],[CITY CODE]], 0)+6,"CODE NOT VALID"))</f>
        <v>Row 230</v>
      </c>
      <c r="L219" s="129"/>
      <c r="M219" s="129"/>
      <c r="N219" s="129"/>
      <c r="O219" s="129"/>
      <c r="P219" s="129"/>
      <c r="Q219" s="129"/>
      <c r="R219" s="129"/>
      <c r="S219" s="129"/>
      <c r="T219" s="129"/>
      <c r="U219" s="129"/>
      <c r="V219" s="129"/>
      <c r="W219" s="129"/>
      <c r="X219" s="129"/>
      <c r="Y219" s="129"/>
      <c r="Z219" s="129"/>
      <c r="AA219" s="129"/>
      <c r="AB219" s="129"/>
      <c r="AC219" s="129"/>
      <c r="AD219" s="129"/>
      <c r="AE219" s="129"/>
    </row>
    <row r="220" spans="1:31" x14ac:dyDescent="0.3">
      <c r="A220" s="107"/>
      <c r="B220" s="107"/>
      <c r="C220" s="107"/>
      <c r="D220" s="107"/>
      <c r="E220" s="107"/>
      <c r="F220" s="133">
        <v>553</v>
      </c>
      <c r="G220" s="109"/>
      <c r="H220" s="110"/>
      <c r="I220" s="137" t="str">
        <f t="shared" ca="1" si="3"/>
        <v>SISKIYOU COUNTY</v>
      </c>
      <c r="J220" s="137" t="str">
        <f ca="1">IF(ISBLANK(F220),"",IF(COUNTIF(ScheduleA!$F$8:$F$274,F220)=1, INDIRECT("ScheduleA!D" &amp; (MATCH(F220,Table2[CITY CODE], 0) +7)),"CODE NOT VALID"))</f>
        <v>Yreka</v>
      </c>
      <c r="K220" s="140" t="str">
        <f>IF(ISBLANK(F220),"",IF(COUNTIF(ScheduleA!$F$8:$F$274,F220)=1, "Row " &amp; MATCH(F220,Table2[[#All],[CITY CODE]], 0)+6,"CODE NOT VALID"))</f>
        <v>Row 231</v>
      </c>
      <c r="L220" s="129"/>
      <c r="M220" s="129"/>
      <c r="N220" s="129"/>
      <c r="O220" s="129"/>
      <c r="P220" s="129"/>
      <c r="Q220" s="129"/>
      <c r="R220" s="129"/>
      <c r="S220" s="129"/>
      <c r="T220" s="129"/>
      <c r="U220" s="129"/>
      <c r="V220" s="129"/>
      <c r="W220" s="129"/>
      <c r="X220" s="129"/>
      <c r="Y220" s="129"/>
      <c r="Z220" s="129"/>
      <c r="AA220" s="129"/>
      <c r="AB220" s="129"/>
      <c r="AC220" s="129"/>
      <c r="AD220" s="129"/>
      <c r="AE220" s="129"/>
    </row>
    <row r="221" spans="1:31" x14ac:dyDescent="0.3">
      <c r="A221" s="107"/>
      <c r="B221" s="107"/>
      <c r="C221" s="107"/>
      <c r="D221" s="107"/>
      <c r="E221" s="107"/>
      <c r="F221" s="135">
        <v>66</v>
      </c>
      <c r="G221" s="109"/>
      <c r="H221" s="110"/>
      <c r="I221" s="137" t="str">
        <f t="shared" ca="1" si="3"/>
        <v>SOLANO COUNTY</v>
      </c>
      <c r="J221" s="137" t="str">
        <f ca="1">IF(ISBLANK(F221),"",IF(COUNTIF(ScheduleA!$F$8:$F$274,F221)=1, INDIRECT("ScheduleA!D" &amp; (MATCH(F221,Table2[CITY CODE], 0) +7)),"CODE NOT VALID"))</f>
        <v>SOLANO COUNTY</v>
      </c>
      <c r="K221" s="140" t="str">
        <f>IF(ISBLANK(F221),"",IF(COUNTIF(ScheduleA!$F$8:$F$274,F221)=1, "Row " &amp; MATCH(F221,Table2[[#All],[CITY CODE]], 0)+6,"CODE NOT VALID"))</f>
        <v>Row 232</v>
      </c>
      <c r="L221" s="129"/>
      <c r="M221" s="129"/>
      <c r="N221" s="129"/>
      <c r="O221" s="129"/>
      <c r="P221" s="129"/>
      <c r="Q221" s="129"/>
      <c r="R221" s="129"/>
      <c r="S221" s="129"/>
      <c r="T221" s="129"/>
      <c r="U221" s="129"/>
      <c r="V221" s="129"/>
      <c r="W221" s="129"/>
      <c r="X221" s="129"/>
      <c r="Y221" s="129"/>
      <c r="Z221" s="129"/>
      <c r="AA221" s="129"/>
      <c r="AB221" s="129"/>
      <c r="AC221" s="129"/>
      <c r="AD221" s="129"/>
      <c r="AE221" s="129"/>
    </row>
    <row r="222" spans="1:31" x14ac:dyDescent="0.3">
      <c r="A222" s="107"/>
      <c r="B222" s="107"/>
      <c r="C222" s="107"/>
      <c r="D222" s="107"/>
      <c r="E222" s="107"/>
      <c r="F222" s="133">
        <v>423</v>
      </c>
      <c r="G222" s="109"/>
      <c r="H222" s="110"/>
      <c r="I222" s="137" t="str">
        <f t="shared" ca="1" si="3"/>
        <v>SOLANO COUNTY</v>
      </c>
      <c r="J222" s="137" t="str">
        <f ca="1">IF(ISBLANK(F222),"",IF(COUNTIF(ScheduleA!$F$8:$F$274,F222)=1, INDIRECT("ScheduleA!D" &amp; (MATCH(F222,Table2[CITY CODE], 0) +7)),"CODE NOT VALID"))</f>
        <v>Benicia</v>
      </c>
      <c r="K222" s="140" t="str">
        <f>IF(ISBLANK(F222),"",IF(COUNTIF(ScheduleA!$F$8:$F$274,F222)=1, "Row " &amp; MATCH(F222,Table2[[#All],[CITY CODE]], 0)+6,"CODE NOT VALID"))</f>
        <v>Row 233</v>
      </c>
      <c r="L222" s="129"/>
      <c r="M222" s="129"/>
      <c r="N222" s="129"/>
      <c r="O222" s="129"/>
      <c r="P222" s="129"/>
      <c r="Q222" s="129"/>
      <c r="R222" s="129"/>
      <c r="S222" s="129"/>
      <c r="T222" s="129"/>
      <c r="U222" s="129"/>
      <c r="V222" s="129"/>
      <c r="W222" s="129"/>
      <c r="X222" s="129"/>
      <c r="Y222" s="129"/>
      <c r="Z222" s="129"/>
      <c r="AA222" s="129"/>
      <c r="AB222" s="129"/>
      <c r="AC222" s="129"/>
      <c r="AD222" s="129"/>
      <c r="AE222" s="129"/>
    </row>
    <row r="223" spans="1:31" x14ac:dyDescent="0.3">
      <c r="A223" s="107"/>
      <c r="B223" s="107"/>
      <c r="C223" s="107"/>
      <c r="D223" s="107"/>
      <c r="E223" s="107"/>
      <c r="F223" s="133">
        <v>337</v>
      </c>
      <c r="G223" s="109"/>
      <c r="H223" s="110"/>
      <c r="I223" s="137" t="str">
        <f t="shared" ca="1" si="3"/>
        <v>SOLANO COUNTY</v>
      </c>
      <c r="J223" s="137" t="str">
        <f ca="1">IF(ISBLANK(F223),"",IF(COUNTIF(ScheduleA!$F$8:$F$274,F223)=1, INDIRECT("ScheduleA!D" &amp; (MATCH(F223,Table2[CITY CODE], 0) +7)),"CODE NOT VALID"))</f>
        <v>Fairfield</v>
      </c>
      <c r="K223" s="140" t="str">
        <f>IF(ISBLANK(F223),"",IF(COUNTIF(ScheduleA!$F$8:$F$274,F223)=1, "Row " &amp; MATCH(F223,Table2[[#All],[CITY CODE]], 0)+6,"CODE NOT VALID"))</f>
        <v>Row 234</v>
      </c>
      <c r="L223" s="129"/>
      <c r="M223" s="129"/>
      <c r="N223" s="129"/>
      <c r="O223" s="129"/>
      <c r="P223" s="129"/>
      <c r="Q223" s="129"/>
      <c r="R223" s="129"/>
      <c r="S223" s="129"/>
      <c r="T223" s="129"/>
      <c r="U223" s="129"/>
      <c r="V223" s="129"/>
      <c r="W223" s="129"/>
      <c r="X223" s="129"/>
      <c r="Y223" s="129"/>
      <c r="Z223" s="129"/>
      <c r="AA223" s="129"/>
      <c r="AB223" s="129"/>
      <c r="AC223" s="129"/>
      <c r="AD223" s="129"/>
      <c r="AE223" s="129"/>
    </row>
    <row r="224" spans="1:31" x14ac:dyDescent="0.3">
      <c r="A224" s="107"/>
      <c r="B224" s="107"/>
      <c r="C224" s="107"/>
      <c r="D224" s="107"/>
      <c r="E224" s="107"/>
      <c r="F224" s="133">
        <v>339</v>
      </c>
      <c r="G224" s="109"/>
      <c r="H224" s="110"/>
      <c r="I224" s="137" t="str">
        <f t="shared" ca="1" si="3"/>
        <v>SOLANO COUNTY</v>
      </c>
      <c r="J224" s="137" t="str">
        <f ca="1">IF(ISBLANK(F224),"",IF(COUNTIF(ScheduleA!$F$8:$F$274,F224)=1, INDIRECT("ScheduleA!D" &amp; (MATCH(F224,Table2[CITY CODE], 0) +7)),"CODE NOT VALID"))</f>
        <v>Rio Vista</v>
      </c>
      <c r="K224" s="140" t="str">
        <f>IF(ISBLANK(F224),"",IF(COUNTIF(ScheduleA!$F$8:$F$274,F224)=1, "Row " &amp; MATCH(F224,Table2[[#All],[CITY CODE]], 0)+6,"CODE NOT VALID"))</f>
        <v>Row 235</v>
      </c>
      <c r="L224" s="129"/>
      <c r="M224" s="129"/>
      <c r="N224" s="129"/>
      <c r="O224" s="129"/>
      <c r="P224" s="129"/>
      <c r="Q224" s="129"/>
      <c r="R224" s="129"/>
      <c r="S224" s="129"/>
      <c r="T224" s="129"/>
      <c r="U224" s="129"/>
      <c r="V224" s="129"/>
      <c r="W224" s="129"/>
      <c r="X224" s="129"/>
      <c r="Y224" s="129"/>
      <c r="Z224" s="129"/>
      <c r="AA224" s="129"/>
      <c r="AB224" s="129"/>
      <c r="AC224" s="129"/>
      <c r="AD224" s="129"/>
      <c r="AE224" s="129"/>
    </row>
    <row r="225" spans="1:31" x14ac:dyDescent="0.3">
      <c r="A225" s="107"/>
      <c r="B225" s="107"/>
      <c r="C225" s="107"/>
      <c r="D225" s="107"/>
      <c r="E225" s="107"/>
      <c r="F225" s="133">
        <v>555</v>
      </c>
      <c r="G225" s="109"/>
      <c r="H225" s="110"/>
      <c r="I225" s="137" t="str">
        <f t="shared" ca="1" si="3"/>
        <v>SOLANO COUNTY</v>
      </c>
      <c r="J225" s="137" t="str">
        <f ca="1">IF(ISBLANK(F225),"",IF(COUNTIF(ScheduleA!$F$8:$F$274,F225)=1, INDIRECT("ScheduleA!D" &amp; (MATCH(F225,Table2[CITY CODE], 0) +7)),"CODE NOT VALID"))</f>
        <v>Suisun City</v>
      </c>
      <c r="K225" s="140" t="str">
        <f>IF(ISBLANK(F225),"",IF(COUNTIF(ScheduleA!$F$8:$F$274,F225)=1, "Row " &amp; MATCH(F225,Table2[[#All],[CITY CODE]], 0)+6,"CODE NOT VALID"))</f>
        <v>Row 236</v>
      </c>
      <c r="L225" s="129"/>
      <c r="M225" s="129"/>
      <c r="N225" s="129"/>
      <c r="O225" s="129"/>
      <c r="P225" s="129"/>
      <c r="Q225" s="129"/>
      <c r="R225" s="129"/>
      <c r="S225" s="129"/>
      <c r="T225" s="129"/>
      <c r="U225" s="129"/>
      <c r="V225" s="129"/>
      <c r="W225" s="129"/>
      <c r="X225" s="129"/>
      <c r="Y225" s="129"/>
      <c r="Z225" s="129"/>
      <c r="AA225" s="129"/>
      <c r="AB225" s="129"/>
      <c r="AC225" s="129"/>
      <c r="AD225" s="129"/>
      <c r="AE225" s="129"/>
    </row>
    <row r="226" spans="1:31" x14ac:dyDescent="0.3">
      <c r="A226" s="107"/>
      <c r="B226" s="107"/>
      <c r="C226" s="107"/>
      <c r="D226" s="107"/>
      <c r="E226" s="107"/>
      <c r="F226" s="133">
        <v>557</v>
      </c>
      <c r="G226" s="109"/>
      <c r="H226" s="110"/>
      <c r="I226" s="137" t="str">
        <f t="shared" ca="1" si="3"/>
        <v>SOLANO COUNTY</v>
      </c>
      <c r="J226" s="137" t="str">
        <f ca="1">IF(ISBLANK(F226),"",IF(COUNTIF(ScheduleA!$F$8:$F$274,F226)=1, INDIRECT("ScheduleA!D" &amp; (MATCH(F226,Table2[CITY CODE], 0) +7)),"CODE NOT VALID"))</f>
        <v>Vacaville</v>
      </c>
      <c r="K226" s="140" t="str">
        <f>IF(ISBLANK(F226),"",IF(COUNTIF(ScheduleA!$F$8:$F$274,F226)=1, "Row " &amp; MATCH(F226,Table2[[#All],[CITY CODE]], 0)+6,"CODE NOT VALID"))</f>
        <v>Row 237</v>
      </c>
      <c r="L226" s="129"/>
      <c r="M226" s="129"/>
      <c r="N226" s="129"/>
      <c r="O226" s="129"/>
      <c r="P226" s="129"/>
      <c r="Q226" s="129"/>
      <c r="R226" s="129"/>
      <c r="S226" s="129"/>
      <c r="T226" s="129"/>
      <c r="U226" s="129"/>
      <c r="V226" s="129"/>
      <c r="W226" s="129"/>
      <c r="X226" s="129"/>
      <c r="Y226" s="129"/>
      <c r="Z226" s="129"/>
      <c r="AA226" s="129"/>
      <c r="AB226" s="129"/>
      <c r="AC226" s="129"/>
      <c r="AD226" s="129"/>
      <c r="AE226" s="129"/>
    </row>
    <row r="227" spans="1:31" x14ac:dyDescent="0.3">
      <c r="A227" s="107"/>
      <c r="B227" s="107"/>
      <c r="C227" s="107"/>
      <c r="D227" s="107"/>
      <c r="E227" s="107"/>
      <c r="F227" s="133">
        <v>277</v>
      </c>
      <c r="G227" s="109"/>
      <c r="H227" s="110"/>
      <c r="I227" s="137" t="str">
        <f t="shared" ca="1" si="3"/>
        <v>SOLANO COUNTY</v>
      </c>
      <c r="J227" s="137" t="str">
        <f ca="1">IF(ISBLANK(F227),"",IF(COUNTIF(ScheduleA!$F$8:$F$274,F227)=1, INDIRECT("ScheduleA!D" &amp; (MATCH(F227,Table2[CITY CODE], 0) +7)),"CODE NOT VALID"))</f>
        <v>Vallejo</v>
      </c>
      <c r="K227" s="140" t="str">
        <f>IF(ISBLANK(F227),"",IF(COUNTIF(ScheduleA!$F$8:$F$274,F227)=1, "Row " &amp; MATCH(F227,Table2[[#All],[CITY CODE]], 0)+6,"CODE NOT VALID"))</f>
        <v>Row 238</v>
      </c>
      <c r="L227" s="129"/>
      <c r="M227" s="129"/>
      <c r="N227" s="129"/>
      <c r="O227" s="129"/>
      <c r="P227" s="129"/>
      <c r="Q227" s="129"/>
      <c r="R227" s="129"/>
      <c r="S227" s="129"/>
      <c r="T227" s="129"/>
      <c r="U227" s="129"/>
      <c r="V227" s="129"/>
      <c r="W227" s="129"/>
      <c r="X227" s="129"/>
      <c r="Y227" s="129"/>
      <c r="Z227" s="129"/>
      <c r="AA227" s="129"/>
      <c r="AB227" s="129"/>
      <c r="AC227" s="129"/>
      <c r="AD227" s="129"/>
      <c r="AE227" s="129"/>
    </row>
    <row r="228" spans="1:31" x14ac:dyDescent="0.3">
      <c r="A228" s="107"/>
      <c r="B228" s="107"/>
      <c r="C228" s="107"/>
      <c r="D228" s="107"/>
      <c r="E228" s="107"/>
      <c r="F228" s="133">
        <v>744</v>
      </c>
      <c r="G228" s="109"/>
      <c r="H228" s="110"/>
      <c r="I228" s="137" t="str">
        <f t="shared" ca="1" si="3"/>
        <v xml:space="preserve">SONOMA COUNTY                  </v>
      </c>
      <c r="J228" s="137" t="str">
        <f ca="1">IF(ISBLANK(F228),"",IF(COUNTIF(ScheduleA!$F$8:$F$274,F228)=1, INDIRECT("ScheduleA!D" &amp; (MATCH(F228,Table2[CITY CODE], 0) +7)),"CODE NOT VALID"))</f>
        <v xml:space="preserve">SONOMA COUNTY                  </v>
      </c>
      <c r="K228" s="140" t="str">
        <f>IF(ISBLANK(F228),"",IF(COUNTIF(ScheduleA!$F$8:$F$274,F228)=1, "Row " &amp; MATCH(F228,Table2[[#All],[CITY CODE]], 0)+6,"CODE NOT VALID"))</f>
        <v>Row 239</v>
      </c>
      <c r="L228" s="129"/>
      <c r="M228" s="129"/>
      <c r="N228" s="129"/>
      <c r="O228" s="129"/>
      <c r="P228" s="129"/>
      <c r="Q228" s="129"/>
      <c r="R228" s="129"/>
      <c r="S228" s="129"/>
      <c r="T228" s="129"/>
      <c r="U228" s="129"/>
      <c r="V228" s="129"/>
      <c r="W228" s="129"/>
      <c r="X228" s="129"/>
      <c r="Y228" s="129"/>
      <c r="Z228" s="129"/>
      <c r="AA228" s="129"/>
      <c r="AB228" s="129"/>
      <c r="AC228" s="129"/>
      <c r="AD228" s="129"/>
      <c r="AE228" s="129"/>
    </row>
    <row r="229" spans="1:31" x14ac:dyDescent="0.3">
      <c r="A229" s="107"/>
      <c r="B229" s="107"/>
      <c r="C229" s="107"/>
      <c r="D229" s="107"/>
      <c r="E229" s="107"/>
      <c r="F229" s="133">
        <v>726</v>
      </c>
      <c r="G229" s="109"/>
      <c r="H229" s="110"/>
      <c r="I229" s="137" t="str">
        <f t="shared" ca="1" si="3"/>
        <v xml:space="preserve">SONOMA COUNTY                  </v>
      </c>
      <c r="J229" s="137" t="str">
        <f ca="1">IF(ISBLANK(F229),"",IF(COUNTIF(ScheduleA!$F$8:$F$274,F229)=1, INDIRECT("ScheduleA!D" &amp; (MATCH(F229,Table2[CITY CODE], 0) +7)),"CODE NOT VALID"))</f>
        <v>Cotati</v>
      </c>
      <c r="K229" s="140" t="str">
        <f>IF(ISBLANK(F229),"",IF(COUNTIF(ScheduleA!$F$8:$F$274,F229)=1, "Row " &amp; MATCH(F229,Table2[[#All],[CITY CODE]], 0)+6,"CODE NOT VALID"))</f>
        <v>Row 240</v>
      </c>
      <c r="L229" s="129"/>
      <c r="M229" s="129"/>
      <c r="N229" s="129"/>
      <c r="O229" s="129"/>
      <c r="P229" s="129"/>
      <c r="Q229" s="129"/>
      <c r="R229" s="129"/>
      <c r="S229" s="129"/>
      <c r="T229" s="129"/>
      <c r="U229" s="129"/>
      <c r="V229" s="129"/>
      <c r="W229" s="129"/>
      <c r="X229" s="129"/>
      <c r="Y229" s="129"/>
      <c r="Z229" s="129"/>
      <c r="AA229" s="129"/>
      <c r="AB229" s="129"/>
      <c r="AC229" s="129"/>
      <c r="AD229" s="129"/>
      <c r="AE229" s="129"/>
    </row>
    <row r="230" spans="1:31" x14ac:dyDescent="0.3">
      <c r="A230" s="107"/>
      <c r="B230" s="107"/>
      <c r="C230" s="107"/>
      <c r="D230" s="107"/>
      <c r="E230" s="107"/>
      <c r="F230" s="133">
        <v>727</v>
      </c>
      <c r="G230" s="109"/>
      <c r="H230" s="110"/>
      <c r="I230" s="137" t="str">
        <f t="shared" ca="1" si="3"/>
        <v xml:space="preserve">SONOMA COUNTY                  </v>
      </c>
      <c r="J230" s="137" t="str">
        <f ca="1">IF(ISBLANK(F230),"",IF(COUNTIF(ScheduleA!$F$8:$F$274,F230)=1, INDIRECT("ScheduleA!D" &amp; (MATCH(F230,Table2[CITY CODE], 0) +7)),"CODE NOT VALID"))</f>
        <v>Healdsburg</v>
      </c>
      <c r="K230" s="140" t="str">
        <f>IF(ISBLANK(F230),"",IF(COUNTIF(ScheduleA!$F$8:$F$274,F230)=1, "Row " &amp; MATCH(F230,Table2[[#All],[CITY CODE]], 0)+6,"CODE NOT VALID"))</f>
        <v>Row 241</v>
      </c>
      <c r="L230" s="129"/>
      <c r="M230" s="129"/>
      <c r="N230" s="129"/>
      <c r="O230" s="129"/>
      <c r="P230" s="129"/>
      <c r="Q230" s="129"/>
      <c r="R230" s="129"/>
      <c r="S230" s="129"/>
      <c r="T230" s="129"/>
      <c r="U230" s="129"/>
      <c r="V230" s="129"/>
      <c r="W230" s="129"/>
      <c r="X230" s="129"/>
      <c r="Y230" s="129"/>
      <c r="Z230" s="129"/>
      <c r="AA230" s="129"/>
      <c r="AB230" s="129"/>
      <c r="AC230" s="129"/>
      <c r="AD230" s="129"/>
      <c r="AE230" s="129"/>
    </row>
    <row r="231" spans="1:31" x14ac:dyDescent="0.3">
      <c r="A231" s="107"/>
      <c r="B231" s="107"/>
      <c r="C231" s="107"/>
      <c r="D231" s="107"/>
      <c r="E231" s="107"/>
      <c r="F231" s="133">
        <v>728</v>
      </c>
      <c r="G231" s="109"/>
      <c r="H231" s="110"/>
      <c r="I231" s="137" t="str">
        <f t="shared" ca="1" si="3"/>
        <v xml:space="preserve">SONOMA COUNTY                  </v>
      </c>
      <c r="J231" s="137" t="str">
        <f ca="1">IF(ISBLANK(F231),"",IF(COUNTIF(ScheduleA!$F$8:$F$274,F231)=1, INDIRECT("ScheduleA!D" &amp; (MATCH(F231,Table2[CITY CODE], 0) +7)),"CODE NOT VALID"))</f>
        <v>Rohnert Park</v>
      </c>
      <c r="K231" s="140" t="str">
        <f>IF(ISBLANK(F231),"",IF(COUNTIF(ScheduleA!$F$8:$F$274,F231)=1, "Row " &amp; MATCH(F231,Table2[[#All],[CITY CODE]], 0)+6,"CODE NOT VALID"))</f>
        <v>Row 242</v>
      </c>
      <c r="L231" s="129"/>
      <c r="M231" s="129"/>
      <c r="N231" s="129"/>
      <c r="O231" s="129"/>
      <c r="P231" s="129"/>
      <c r="Q231" s="129"/>
      <c r="R231" s="129"/>
      <c r="S231" s="129"/>
      <c r="T231" s="129"/>
      <c r="U231" s="129"/>
      <c r="V231" s="129"/>
      <c r="W231" s="129"/>
      <c r="X231" s="129"/>
      <c r="Y231" s="129"/>
      <c r="Z231" s="129"/>
      <c r="AA231" s="129"/>
      <c r="AB231" s="129"/>
      <c r="AC231" s="129"/>
      <c r="AD231" s="129"/>
      <c r="AE231" s="129"/>
    </row>
    <row r="232" spans="1:31" x14ac:dyDescent="0.3">
      <c r="A232" s="107"/>
      <c r="B232" s="107"/>
      <c r="C232" s="107"/>
      <c r="D232" s="107"/>
      <c r="E232" s="107"/>
      <c r="F232" s="133">
        <v>732</v>
      </c>
      <c r="G232" s="109"/>
      <c r="H232" s="110"/>
      <c r="I232" s="137" t="str">
        <f t="shared" ca="1" si="3"/>
        <v xml:space="preserve">SONOMA COUNTY                  </v>
      </c>
      <c r="J232" s="137" t="str">
        <f ca="1">IF(ISBLANK(F232),"",IF(COUNTIF(ScheduleA!$F$8:$F$274,F232)=1, INDIRECT("ScheduleA!D" &amp; (MATCH(F232,Table2[CITY CODE], 0) +7)),"CODE NOT VALID"))</f>
        <v>Santa Rosa</v>
      </c>
      <c r="K232" s="140" t="str">
        <f>IF(ISBLANK(F232),"",IF(COUNTIF(ScheduleA!$F$8:$F$274,F232)=1, "Row " &amp; MATCH(F232,Table2[[#All],[CITY CODE]], 0)+6,"CODE NOT VALID"))</f>
        <v>Row 243</v>
      </c>
      <c r="L232" s="129"/>
      <c r="M232" s="129"/>
      <c r="N232" s="129"/>
      <c r="O232" s="129"/>
      <c r="P232" s="129"/>
      <c r="Q232" s="129"/>
      <c r="R232" s="129"/>
      <c r="S232" s="129"/>
      <c r="T232" s="129"/>
      <c r="U232" s="129"/>
      <c r="V232" s="129"/>
      <c r="W232" s="129"/>
      <c r="X232" s="129"/>
      <c r="Y232" s="129"/>
      <c r="Z232" s="129"/>
      <c r="AA232" s="129"/>
      <c r="AB232" s="129"/>
      <c r="AC232" s="129"/>
      <c r="AD232" s="129"/>
      <c r="AE232" s="129"/>
    </row>
    <row r="233" spans="1:31" x14ac:dyDescent="0.3">
      <c r="A233" s="107"/>
      <c r="B233" s="107"/>
      <c r="C233" s="107"/>
      <c r="D233" s="107"/>
      <c r="E233" s="107"/>
      <c r="F233" s="133">
        <v>729</v>
      </c>
      <c r="G233" s="109"/>
      <c r="H233" s="110"/>
      <c r="I233" s="137" t="str">
        <f t="shared" ca="1" si="3"/>
        <v xml:space="preserve">SONOMA COUNTY                  </v>
      </c>
      <c r="J233" s="137" t="str">
        <f ca="1">IF(ISBLANK(F233),"",IF(COUNTIF(ScheduleA!$F$8:$F$274,F233)=1, INDIRECT("ScheduleA!D" &amp; (MATCH(F233,Table2[CITY CODE], 0) +7)),"CODE NOT VALID"))</f>
        <v>Sebastopol</v>
      </c>
      <c r="K233" s="140" t="str">
        <f>IF(ISBLANK(F233),"",IF(COUNTIF(ScheduleA!$F$8:$F$274,F233)=1, "Row " &amp; MATCH(F233,Table2[[#All],[CITY CODE]], 0)+6,"CODE NOT VALID"))</f>
        <v>Row 244</v>
      </c>
      <c r="L233" s="129"/>
      <c r="M233" s="129"/>
      <c r="N233" s="129"/>
      <c r="O233" s="129"/>
      <c r="P233" s="129"/>
      <c r="Q233" s="129"/>
      <c r="R233" s="129"/>
      <c r="S233" s="129"/>
      <c r="T233" s="129"/>
      <c r="U233" s="129"/>
      <c r="V233" s="129"/>
      <c r="W233" s="129"/>
      <c r="X233" s="129"/>
      <c r="Y233" s="129"/>
      <c r="Z233" s="129"/>
      <c r="AA233" s="129"/>
      <c r="AB233" s="129"/>
      <c r="AC233" s="129"/>
      <c r="AD233" s="129"/>
      <c r="AE233" s="129"/>
    </row>
    <row r="234" spans="1:31" x14ac:dyDescent="0.3">
      <c r="A234" s="107"/>
      <c r="B234" s="107"/>
      <c r="C234" s="107"/>
      <c r="D234" s="107"/>
      <c r="E234" s="107"/>
      <c r="F234" s="133">
        <v>730</v>
      </c>
      <c r="G234" s="109"/>
      <c r="H234" s="110"/>
      <c r="I234" s="137" t="str">
        <f t="shared" ca="1" si="3"/>
        <v xml:space="preserve">SONOMA COUNTY                  </v>
      </c>
      <c r="J234" s="137" t="str">
        <f ca="1">IF(ISBLANK(F234),"",IF(COUNTIF(ScheduleA!$F$8:$F$274,F234)=1, INDIRECT("ScheduleA!D" &amp; (MATCH(F234,Table2[CITY CODE], 0) +7)),"CODE NOT VALID"))</f>
        <v>Sonoma</v>
      </c>
      <c r="K234" s="140" t="str">
        <f>IF(ISBLANK(F234),"",IF(COUNTIF(ScheduleA!$F$8:$F$274,F234)=1, "Row " &amp; MATCH(F234,Table2[[#All],[CITY CODE]], 0)+6,"CODE NOT VALID"))</f>
        <v>Row 245</v>
      </c>
      <c r="L234" s="129"/>
      <c r="M234" s="129"/>
      <c r="N234" s="129"/>
      <c r="O234" s="129"/>
      <c r="P234" s="129"/>
      <c r="Q234" s="129"/>
      <c r="R234" s="129"/>
      <c r="S234" s="129"/>
      <c r="T234" s="129"/>
      <c r="U234" s="129"/>
      <c r="V234" s="129"/>
      <c r="W234" s="129"/>
      <c r="X234" s="129"/>
      <c r="Y234" s="129"/>
      <c r="Z234" s="129"/>
      <c r="AA234" s="129"/>
      <c r="AB234" s="129"/>
      <c r="AC234" s="129"/>
      <c r="AD234" s="129"/>
      <c r="AE234" s="129"/>
    </row>
    <row r="235" spans="1:31" x14ac:dyDescent="0.3">
      <c r="A235" s="107"/>
      <c r="B235" s="107"/>
      <c r="C235" s="107"/>
      <c r="D235" s="107"/>
      <c r="E235" s="107"/>
      <c r="F235" s="133">
        <v>567</v>
      </c>
      <c r="G235" s="109"/>
      <c r="H235" s="110"/>
      <c r="I235" s="137" t="str">
        <f t="shared" ca="1" si="3"/>
        <v>STANISLAUS COUNTY</v>
      </c>
      <c r="J235" s="137" t="str">
        <f ca="1">IF(ISBLANK(F235),"",IF(COUNTIF(ScheduleA!$F$8:$F$274,F235)=1, INDIRECT("ScheduleA!D" &amp; (MATCH(F235,Table2[CITY CODE], 0) +7)),"CODE NOT VALID"))</f>
        <v>STANISLAUS COUNTY</v>
      </c>
      <c r="K235" s="140" t="str">
        <f>IF(ISBLANK(F235),"",IF(COUNTIF(ScheduleA!$F$8:$F$274,F235)=1, "Row " &amp; MATCH(F235,Table2[[#All],[CITY CODE]], 0)+6,"CODE NOT VALID"))</f>
        <v>Row 246</v>
      </c>
      <c r="L235" s="129"/>
      <c r="M235" s="129"/>
      <c r="N235" s="129"/>
      <c r="O235" s="129"/>
      <c r="P235" s="129"/>
      <c r="Q235" s="129"/>
      <c r="R235" s="129"/>
      <c r="S235" s="129"/>
      <c r="T235" s="129"/>
      <c r="U235" s="129"/>
      <c r="V235" s="129"/>
      <c r="W235" s="129"/>
      <c r="X235" s="129"/>
      <c r="Y235" s="129"/>
      <c r="Z235" s="129"/>
      <c r="AA235" s="129"/>
      <c r="AB235" s="129"/>
      <c r="AC235" s="129"/>
      <c r="AD235" s="129"/>
      <c r="AE235" s="129"/>
    </row>
    <row r="236" spans="1:31" x14ac:dyDescent="0.3">
      <c r="A236" s="107"/>
      <c r="B236" s="107"/>
      <c r="C236" s="107"/>
      <c r="D236" s="107"/>
      <c r="E236" s="107"/>
      <c r="F236" s="133">
        <v>568</v>
      </c>
      <c r="G236" s="109"/>
      <c r="H236" s="110"/>
      <c r="I236" s="137" t="str">
        <f t="shared" ca="1" si="3"/>
        <v>STANISLAUS COUNTY</v>
      </c>
      <c r="J236" s="137" t="str">
        <f ca="1">IF(ISBLANK(F236),"",IF(COUNTIF(ScheduleA!$F$8:$F$274,F236)=1, INDIRECT("ScheduleA!D" &amp; (MATCH(F236,Table2[CITY CODE], 0) +7)),"CODE NOT VALID"))</f>
        <v>Ceres</v>
      </c>
      <c r="K236" s="140" t="str">
        <f>IF(ISBLANK(F236),"",IF(COUNTIF(ScheduleA!$F$8:$F$274,F236)=1, "Row " &amp; MATCH(F236,Table2[[#All],[CITY CODE]], 0)+6,"CODE NOT VALID"))</f>
        <v>Row 247</v>
      </c>
      <c r="L236" s="129"/>
      <c r="M236" s="129"/>
      <c r="N236" s="129"/>
      <c r="O236" s="129"/>
      <c r="P236" s="129"/>
      <c r="Q236" s="129"/>
      <c r="R236" s="129"/>
      <c r="S236" s="129"/>
      <c r="T236" s="129"/>
      <c r="U236" s="129"/>
      <c r="V236" s="129"/>
      <c r="W236" s="129"/>
      <c r="X236" s="129"/>
      <c r="Y236" s="129"/>
      <c r="Z236" s="129"/>
      <c r="AA236" s="129"/>
      <c r="AB236" s="129"/>
      <c r="AC236" s="129"/>
      <c r="AD236" s="129"/>
      <c r="AE236" s="129"/>
    </row>
    <row r="237" spans="1:31" x14ac:dyDescent="0.3">
      <c r="A237" s="107"/>
      <c r="B237" s="107"/>
      <c r="C237" s="107"/>
      <c r="D237" s="107"/>
      <c r="E237" s="107"/>
      <c r="F237" s="133">
        <v>569</v>
      </c>
      <c r="G237" s="109"/>
      <c r="H237" s="110"/>
      <c r="I237" s="137" t="str">
        <f t="shared" ca="1" si="3"/>
        <v>STANISLAUS COUNTY</v>
      </c>
      <c r="J237" s="137" t="str">
        <f ca="1">IF(ISBLANK(F237),"",IF(COUNTIF(ScheduleA!$F$8:$F$274,F237)=1, INDIRECT("ScheduleA!D" &amp; (MATCH(F237,Table2[CITY CODE], 0) +7)),"CODE NOT VALID"))</f>
        <v>Oakdale</v>
      </c>
      <c r="K237" s="140" t="str">
        <f>IF(ISBLANK(F237),"",IF(COUNTIF(ScheduleA!$F$8:$F$274,F237)=1, "Row " &amp; MATCH(F237,Table2[[#All],[CITY CODE]], 0)+6,"CODE NOT VALID"))</f>
        <v>Row 248</v>
      </c>
      <c r="L237" s="129"/>
      <c r="M237" s="129"/>
      <c r="N237" s="129"/>
      <c r="O237" s="129"/>
      <c r="P237" s="129"/>
      <c r="Q237" s="129"/>
      <c r="R237" s="129"/>
      <c r="S237" s="129"/>
      <c r="T237" s="129"/>
      <c r="U237" s="129"/>
      <c r="V237" s="129"/>
      <c r="W237" s="129"/>
      <c r="X237" s="129"/>
      <c r="Y237" s="129"/>
      <c r="Z237" s="129"/>
      <c r="AA237" s="129"/>
      <c r="AB237" s="129"/>
      <c r="AC237" s="129"/>
      <c r="AD237" s="129"/>
      <c r="AE237" s="129"/>
    </row>
    <row r="238" spans="1:31" x14ac:dyDescent="0.3">
      <c r="A238" s="107"/>
      <c r="B238" s="107"/>
      <c r="C238" s="107"/>
      <c r="D238" s="107"/>
      <c r="E238" s="107"/>
      <c r="F238" s="133">
        <v>446</v>
      </c>
      <c r="G238" s="109"/>
      <c r="H238" s="110"/>
      <c r="I238" s="137" t="str">
        <f t="shared" ca="1" si="3"/>
        <v>TEHEMA COUNTY</v>
      </c>
      <c r="J238" s="137" t="str">
        <f ca="1">IF(ISBLANK(F238),"",IF(COUNTIF(ScheduleA!$F$8:$F$274,F238)=1, INDIRECT("ScheduleA!D" &amp; (MATCH(F238,Table2[CITY CODE], 0) +7)),"CODE NOT VALID"))</f>
        <v>Corning</v>
      </c>
      <c r="K238" s="140" t="str">
        <f>IF(ISBLANK(F238),"",IF(COUNTIF(ScheduleA!$F$8:$F$274,F238)=1, "Row " &amp; MATCH(F238,Table2[[#All],[CITY CODE]], 0)+6,"CODE NOT VALID"))</f>
        <v>Row 250</v>
      </c>
      <c r="L238" s="129"/>
      <c r="M238" s="129"/>
      <c r="N238" s="129"/>
      <c r="O238" s="129"/>
      <c r="P238" s="129"/>
      <c r="Q238" s="129"/>
      <c r="R238" s="129"/>
      <c r="S238" s="129"/>
      <c r="T238" s="129"/>
      <c r="U238" s="129"/>
      <c r="V238" s="129"/>
      <c r="W238" s="129"/>
      <c r="X238" s="129"/>
      <c r="Y238" s="129"/>
      <c r="Z238" s="129"/>
      <c r="AA238" s="129"/>
      <c r="AB238" s="129"/>
      <c r="AC238" s="129"/>
      <c r="AD238" s="129"/>
      <c r="AE238" s="129"/>
    </row>
    <row r="239" spans="1:31" x14ac:dyDescent="0.3">
      <c r="A239" s="107"/>
      <c r="B239" s="107"/>
      <c r="C239" s="107"/>
      <c r="D239" s="107"/>
      <c r="E239" s="107"/>
      <c r="F239" s="133">
        <v>424</v>
      </c>
      <c r="G239" s="109"/>
      <c r="H239" s="110"/>
      <c r="I239" s="137" t="str">
        <f t="shared" ca="1" si="3"/>
        <v>TEHEMA COUNTY</v>
      </c>
      <c r="J239" s="137" t="str">
        <f ca="1">IF(ISBLANK(F239),"",IF(COUNTIF(ScheduleA!$F$8:$F$274,F239)=1, INDIRECT("ScheduleA!D" &amp; (MATCH(F239,Table2[CITY CODE], 0) +7)),"CODE NOT VALID"))</f>
        <v>Red Bluff</v>
      </c>
      <c r="K239" s="140" t="str">
        <f>IF(ISBLANK(F239),"",IF(COUNTIF(ScheduleA!$F$8:$F$274,F239)=1, "Row " &amp; MATCH(F239,Table2[[#All],[CITY CODE]], 0)+6,"CODE NOT VALID"))</f>
        <v>Row 251</v>
      </c>
      <c r="L239" s="129"/>
      <c r="M239" s="129"/>
      <c r="N239" s="129"/>
      <c r="O239" s="129"/>
      <c r="P239" s="129"/>
      <c r="Q239" s="129"/>
      <c r="R239" s="129"/>
      <c r="S239" s="129"/>
      <c r="T239" s="129"/>
      <c r="U239" s="129"/>
      <c r="V239" s="129"/>
      <c r="W239" s="129"/>
      <c r="X239" s="129"/>
      <c r="Y239" s="129"/>
      <c r="Z239" s="129"/>
      <c r="AA239" s="129"/>
      <c r="AB239" s="129"/>
      <c r="AC239" s="129"/>
      <c r="AD239" s="129"/>
      <c r="AE239" s="129"/>
    </row>
    <row r="240" spans="1:31" x14ac:dyDescent="0.3">
      <c r="A240" s="107"/>
      <c r="B240" s="107"/>
      <c r="C240" s="107"/>
      <c r="D240" s="107"/>
      <c r="E240" s="107"/>
      <c r="F240" s="133">
        <v>162</v>
      </c>
      <c r="G240" s="109"/>
      <c r="H240" s="110"/>
      <c r="I240" s="137" t="str">
        <f t="shared" ca="1" si="3"/>
        <v>TULARE COUNTY</v>
      </c>
      <c r="J240" s="137" t="str">
        <f ca="1">IF(ISBLANK(F240),"",IF(COUNTIF(ScheduleA!$F$8:$F$274,F240)=1, INDIRECT("ScheduleA!D" &amp; (MATCH(F240,Table2[CITY CODE], 0) +7)),"CODE NOT VALID"))</f>
        <v>TULARE COUNTY</v>
      </c>
      <c r="K240" s="140" t="str">
        <f>IF(ISBLANK(F240),"",IF(COUNTIF(ScheduleA!$F$8:$F$274,F240)=1, "Row " &amp; MATCH(F240,Table2[[#All],[CITY CODE]], 0)+6,"CODE NOT VALID"))</f>
        <v>Row 252</v>
      </c>
      <c r="L240" s="129"/>
      <c r="M240" s="129"/>
      <c r="N240" s="129"/>
      <c r="O240" s="129"/>
      <c r="P240" s="129"/>
      <c r="Q240" s="129"/>
      <c r="R240" s="129"/>
      <c r="S240" s="129"/>
      <c r="T240" s="129"/>
      <c r="U240" s="129"/>
      <c r="V240" s="129"/>
      <c r="W240" s="129"/>
      <c r="X240" s="129"/>
      <c r="Y240" s="129"/>
      <c r="Z240" s="129"/>
      <c r="AA240" s="129"/>
      <c r="AB240" s="129"/>
      <c r="AC240" s="129"/>
      <c r="AD240" s="129"/>
      <c r="AE240" s="129"/>
    </row>
    <row r="241" spans="1:31" x14ac:dyDescent="0.3">
      <c r="A241" s="107"/>
      <c r="B241" s="107"/>
      <c r="C241" s="107"/>
      <c r="D241" s="107"/>
      <c r="E241" s="107"/>
      <c r="F241" s="133">
        <v>165</v>
      </c>
      <c r="G241" s="109"/>
      <c r="H241" s="110"/>
      <c r="I241" s="137" t="str">
        <f t="shared" ca="1" si="3"/>
        <v>TULARE COUNTY</v>
      </c>
      <c r="J241" s="137" t="str">
        <f ca="1">IF(ISBLANK(F241),"",IF(COUNTIF(ScheduleA!$F$8:$F$274,F241)=1, INDIRECT("ScheduleA!D" &amp; (MATCH(F241,Table2[CITY CODE], 0) +7)),"CODE NOT VALID"))</f>
        <v>Dinuba</v>
      </c>
      <c r="K241" s="140" t="str">
        <f>IF(ISBLANK(F241),"",IF(COUNTIF(ScheduleA!$F$8:$F$274,F241)=1, "Row " &amp; MATCH(F241,Table2[[#All],[CITY CODE]], 0)+6,"CODE NOT VALID"))</f>
        <v>Row 253</v>
      </c>
      <c r="L241" s="129"/>
      <c r="M241" s="129"/>
      <c r="N241" s="129"/>
      <c r="O241" s="129"/>
      <c r="P241" s="129"/>
      <c r="Q241" s="129"/>
      <c r="R241" s="129"/>
      <c r="S241" s="129"/>
      <c r="T241" s="129"/>
      <c r="U241" s="129"/>
      <c r="V241" s="129"/>
      <c r="W241" s="129"/>
      <c r="X241" s="129"/>
      <c r="Y241" s="129"/>
      <c r="Z241" s="129"/>
      <c r="AA241" s="129"/>
      <c r="AB241" s="129"/>
      <c r="AC241" s="129"/>
      <c r="AD241" s="129"/>
      <c r="AE241" s="129"/>
    </row>
    <row r="242" spans="1:31" x14ac:dyDescent="0.3">
      <c r="A242" s="107"/>
      <c r="B242" s="107"/>
      <c r="C242" s="107"/>
      <c r="D242" s="107"/>
      <c r="E242" s="107"/>
      <c r="F242" s="133">
        <v>629</v>
      </c>
      <c r="G242" s="109"/>
      <c r="H242" s="110"/>
      <c r="I242" s="137" t="str">
        <f t="shared" ca="1" si="3"/>
        <v>TULARE COUNTY</v>
      </c>
      <c r="J242" s="137" t="str">
        <f ca="1">IF(ISBLANK(F242),"",IF(COUNTIF(ScheduleA!$F$8:$F$274,F242)=1, INDIRECT("ScheduleA!D" &amp; (MATCH(F242,Table2[CITY CODE], 0) +7)),"CODE NOT VALID"))</f>
        <v>Farmersville</v>
      </c>
      <c r="K242" s="140" t="str">
        <f>IF(ISBLANK(F242),"",IF(COUNTIF(ScheduleA!$F$8:$F$274,F242)=1, "Row " &amp; MATCH(F242,Table2[[#All],[CITY CODE]], 0)+6,"CODE NOT VALID"))</f>
        <v>Row 254</v>
      </c>
      <c r="L242" s="129"/>
      <c r="M242" s="129"/>
      <c r="N242" s="129"/>
      <c r="O242" s="129"/>
      <c r="P242" s="129"/>
      <c r="Q242" s="129"/>
      <c r="R242" s="129"/>
      <c r="S242" s="129"/>
      <c r="T242" s="129"/>
      <c r="U242" s="129"/>
      <c r="V242" s="129"/>
      <c r="W242" s="129"/>
      <c r="X242" s="129"/>
      <c r="Y242" s="129"/>
      <c r="Z242" s="129"/>
      <c r="AA242" s="129"/>
      <c r="AB242" s="129"/>
      <c r="AC242" s="129"/>
      <c r="AD242" s="129"/>
      <c r="AE242" s="129"/>
    </row>
    <row r="243" spans="1:31" x14ac:dyDescent="0.3">
      <c r="A243" s="107"/>
      <c r="B243" s="107"/>
      <c r="C243" s="107"/>
      <c r="D243" s="107"/>
      <c r="E243" s="107"/>
      <c r="F243" s="133">
        <v>607</v>
      </c>
      <c r="G243" s="109"/>
      <c r="H243" s="110"/>
      <c r="I243" s="137" t="str">
        <f t="shared" ca="1" si="3"/>
        <v>TULARE COUNTY</v>
      </c>
      <c r="J243" s="137" t="str">
        <f ca="1">IF(ISBLANK(F243),"",IF(COUNTIF(ScheduleA!$F$8:$F$274,F243)=1, INDIRECT("ScheduleA!D" &amp; (MATCH(F243,Table2[CITY CODE], 0) +7)),"CODE NOT VALID"))</f>
        <v>Lindsay</v>
      </c>
      <c r="K243" s="140" t="str">
        <f>IF(ISBLANK(F243),"",IF(COUNTIF(ScheduleA!$F$8:$F$274,F243)=1, "Row " &amp; MATCH(F243,Table2[[#All],[CITY CODE]], 0)+6,"CODE NOT VALID"))</f>
        <v>Row 255</v>
      </c>
      <c r="L243" s="129"/>
      <c r="M243" s="129"/>
      <c r="N243" s="129"/>
      <c r="O243" s="129"/>
      <c r="P243" s="129"/>
      <c r="Q243" s="129"/>
      <c r="R243" s="129"/>
      <c r="S243" s="129"/>
      <c r="T243" s="129"/>
      <c r="U243" s="129"/>
      <c r="V243" s="129"/>
      <c r="W243" s="129"/>
      <c r="X243" s="129"/>
      <c r="Y243" s="129"/>
      <c r="Z243" s="129"/>
      <c r="AA243" s="129"/>
      <c r="AB243" s="129"/>
      <c r="AC243" s="129"/>
      <c r="AD243" s="129"/>
      <c r="AE243" s="129"/>
    </row>
    <row r="244" spans="1:31" x14ac:dyDescent="0.3">
      <c r="A244" s="107"/>
      <c r="B244" s="107"/>
      <c r="C244" s="107"/>
      <c r="D244" s="107"/>
      <c r="E244" s="107"/>
      <c r="F244" s="133">
        <v>734</v>
      </c>
      <c r="G244" s="109"/>
      <c r="H244" s="110"/>
      <c r="I244" s="137" t="str">
        <f t="shared" ca="1" si="3"/>
        <v>TULARE COUNTY</v>
      </c>
      <c r="J244" s="137" t="str">
        <f ca="1">IF(ISBLANK(F244),"",IF(COUNTIF(ScheduleA!$F$8:$F$274,F244)=1, INDIRECT("ScheduleA!D" &amp; (MATCH(F244,Table2[CITY CODE], 0) +7)),"CODE NOT VALID"))</f>
        <v>Porterville</v>
      </c>
      <c r="K244" s="140" t="str">
        <f>IF(ISBLANK(F244),"",IF(COUNTIF(ScheduleA!$F$8:$F$274,F244)=1, "Row " &amp; MATCH(F244,Table2[[#All],[CITY CODE]], 0)+6,"CODE NOT VALID"))</f>
        <v>Row 256</v>
      </c>
      <c r="L244" s="129"/>
      <c r="M244" s="129"/>
      <c r="N244" s="129"/>
      <c r="O244" s="129"/>
      <c r="P244" s="129"/>
      <c r="Q244" s="129"/>
      <c r="R244" s="129"/>
      <c r="S244" s="129"/>
      <c r="T244" s="129"/>
      <c r="U244" s="129"/>
      <c r="V244" s="129"/>
      <c r="W244" s="129"/>
      <c r="X244" s="129"/>
      <c r="Y244" s="129"/>
      <c r="Z244" s="129"/>
      <c r="AA244" s="129"/>
      <c r="AB244" s="129"/>
      <c r="AC244" s="129"/>
      <c r="AD244" s="129"/>
      <c r="AE244" s="129"/>
    </row>
    <row r="245" spans="1:31" x14ac:dyDescent="0.3">
      <c r="A245" s="107"/>
      <c r="B245" s="107"/>
      <c r="C245" s="107"/>
      <c r="D245" s="107"/>
      <c r="E245" s="107"/>
      <c r="F245" s="133">
        <v>167</v>
      </c>
      <c r="G245" s="109"/>
      <c r="H245" s="110"/>
      <c r="I245" s="137" t="str">
        <f t="shared" ca="1" si="3"/>
        <v>TULARE COUNTY</v>
      </c>
      <c r="J245" s="137" t="str">
        <f ca="1">IF(ISBLANK(F245),"",IF(COUNTIF(ScheduleA!$F$8:$F$274,F245)=1, INDIRECT("ScheduleA!D" &amp; (MATCH(F245,Table2[CITY CODE], 0) +7)),"CODE NOT VALID"))</f>
        <v>Tulare</v>
      </c>
      <c r="K245" s="140" t="str">
        <f>IF(ISBLANK(F245),"",IF(COUNTIF(ScheduleA!$F$8:$F$274,F245)=1, "Row " &amp; MATCH(F245,Table2[[#All],[CITY CODE]], 0)+6,"CODE NOT VALID"))</f>
        <v>Row 257</v>
      </c>
      <c r="L245" s="129"/>
      <c r="M245" s="129"/>
      <c r="N245" s="129"/>
      <c r="O245" s="129"/>
      <c r="P245" s="129"/>
      <c r="Q245" s="129"/>
      <c r="R245" s="129"/>
      <c r="S245" s="129"/>
      <c r="T245" s="129"/>
      <c r="U245" s="129"/>
      <c r="V245" s="129"/>
      <c r="W245" s="129"/>
      <c r="X245" s="129"/>
      <c r="Y245" s="129"/>
      <c r="Z245" s="129"/>
      <c r="AA245" s="129"/>
      <c r="AB245" s="129"/>
      <c r="AC245" s="129"/>
      <c r="AD245" s="129"/>
      <c r="AE245" s="129"/>
    </row>
    <row r="246" spans="1:31" x14ac:dyDescent="0.3">
      <c r="A246" s="107"/>
      <c r="B246" s="107"/>
      <c r="C246" s="107"/>
      <c r="D246" s="107"/>
      <c r="E246" s="107"/>
      <c r="F246" s="133">
        <v>571</v>
      </c>
      <c r="G246" s="109"/>
      <c r="H246" s="110"/>
      <c r="I246" s="137" t="str">
        <f t="shared" ca="1" si="3"/>
        <v>TULARE COUNTY</v>
      </c>
      <c r="J246" s="137" t="str">
        <f ca="1">IF(ISBLANK(F246),"",IF(COUNTIF(ScheduleA!$F$8:$F$274,F246)=1, INDIRECT("ScheduleA!D" &amp; (MATCH(F246,Table2[CITY CODE], 0) +7)),"CODE NOT VALID"))</f>
        <v>Visalia</v>
      </c>
      <c r="K246" s="140" t="str">
        <f>IF(ISBLANK(F246),"",IF(COUNTIF(ScheduleA!$F$8:$F$274,F246)=1, "Row " &amp; MATCH(F246,Table2[[#All],[CITY CODE]], 0)+6,"CODE NOT VALID"))</f>
        <v>Row 258</v>
      </c>
      <c r="L246" s="129"/>
      <c r="M246" s="129"/>
      <c r="N246" s="129"/>
      <c r="O246" s="129"/>
      <c r="P246" s="129"/>
      <c r="Q246" s="129"/>
      <c r="R246" s="129"/>
      <c r="S246" s="129"/>
      <c r="T246" s="129"/>
      <c r="U246" s="129"/>
      <c r="V246" s="129"/>
      <c r="W246" s="129"/>
      <c r="X246" s="129"/>
      <c r="Y246" s="129"/>
      <c r="Z246" s="129"/>
      <c r="AA246" s="129"/>
      <c r="AB246" s="129"/>
      <c r="AC246" s="129"/>
      <c r="AD246" s="129"/>
      <c r="AE246" s="129"/>
    </row>
    <row r="247" spans="1:31" x14ac:dyDescent="0.3">
      <c r="A247" s="107"/>
      <c r="B247" s="107"/>
      <c r="C247" s="107"/>
      <c r="D247" s="107"/>
      <c r="E247" s="107"/>
      <c r="F247" s="133">
        <v>627</v>
      </c>
      <c r="G247" s="109"/>
      <c r="H247" s="110"/>
      <c r="I247" s="137" t="str">
        <f t="shared" ca="1" si="3"/>
        <v>TULARE COUNTY</v>
      </c>
      <c r="J247" s="137" t="str">
        <f ca="1">IF(ISBLANK(F247),"",IF(COUNTIF(ScheduleA!$F$8:$F$274,F247)=1, INDIRECT("ScheduleA!D" &amp; (MATCH(F247,Table2[CITY CODE], 0) +7)),"CODE NOT VALID"))</f>
        <v>Woodlake</v>
      </c>
      <c r="K247" s="140" t="str">
        <f>IF(ISBLANK(F247),"",IF(COUNTIF(ScheduleA!$F$8:$F$274,F247)=1, "Row " &amp; MATCH(F247,Table2[[#All],[CITY CODE]], 0)+6,"CODE NOT VALID"))</f>
        <v>Row 259</v>
      </c>
      <c r="L247" s="129"/>
      <c r="M247" s="129"/>
      <c r="N247" s="129"/>
      <c r="O247" s="129"/>
      <c r="P247" s="129"/>
      <c r="Q247" s="129"/>
      <c r="R247" s="129"/>
      <c r="S247" s="129"/>
      <c r="T247" s="129"/>
      <c r="U247" s="129"/>
      <c r="V247" s="129"/>
      <c r="W247" s="129"/>
      <c r="X247" s="129"/>
      <c r="Y247" s="129"/>
      <c r="Z247" s="129"/>
      <c r="AA247" s="129"/>
      <c r="AB247" s="129"/>
      <c r="AC247" s="129"/>
      <c r="AD247" s="129"/>
      <c r="AE247" s="129"/>
    </row>
    <row r="248" spans="1:31" x14ac:dyDescent="0.3">
      <c r="A248" s="107"/>
      <c r="B248" s="107"/>
      <c r="C248" s="107"/>
      <c r="D248" s="107"/>
      <c r="E248" s="107"/>
      <c r="F248" s="135">
        <v>93</v>
      </c>
      <c r="G248" s="109"/>
      <c r="H248" s="110"/>
      <c r="I248" s="137" t="str">
        <f t="shared" ca="1" si="3"/>
        <v xml:space="preserve">TUOLUMNE COUNTY </v>
      </c>
      <c r="J248" s="137" t="str">
        <f ca="1">IF(ISBLANK(F248),"",IF(COUNTIF(ScheduleA!$F$8:$F$274,F248)=1, INDIRECT("ScheduleA!D" &amp; (MATCH(F248,Table2[CITY CODE], 0) +7)),"CODE NOT VALID"))</f>
        <v>Sonora</v>
      </c>
      <c r="K248" s="140" t="str">
        <f>IF(ISBLANK(F248),"",IF(COUNTIF(ScheduleA!$F$8:$F$274,F248)=1, "Row " &amp; MATCH(F248,Table2[[#All],[CITY CODE]], 0)+6,"CODE NOT VALID"))</f>
        <v>Row 261</v>
      </c>
      <c r="L248" s="129"/>
      <c r="M248" s="129"/>
      <c r="N248" s="129"/>
      <c r="O248" s="129"/>
      <c r="P248" s="129"/>
      <c r="Q248" s="129"/>
      <c r="R248" s="129"/>
      <c r="S248" s="129"/>
      <c r="T248" s="129"/>
      <c r="U248" s="129"/>
      <c r="V248" s="129"/>
      <c r="W248" s="129"/>
      <c r="X248" s="129"/>
      <c r="Y248" s="129"/>
      <c r="Z248" s="129"/>
      <c r="AA248" s="129"/>
      <c r="AB248" s="129"/>
      <c r="AC248" s="129"/>
      <c r="AD248" s="129"/>
      <c r="AE248" s="129"/>
    </row>
    <row r="249" spans="1:31" x14ac:dyDescent="0.3">
      <c r="A249" s="107"/>
      <c r="B249" s="107"/>
      <c r="C249" s="107"/>
      <c r="D249" s="107"/>
      <c r="E249" s="107"/>
      <c r="F249" s="133">
        <v>213</v>
      </c>
      <c r="G249" s="109"/>
      <c r="H249" s="110"/>
      <c r="I249" s="137" t="str">
        <f t="shared" ca="1" si="3"/>
        <v>VENTURA COUNTY</v>
      </c>
      <c r="J249" s="137" t="str">
        <f ca="1">IF(ISBLANK(F249),"",IF(COUNTIF(ScheduleA!$F$8:$F$274,F249)=1, INDIRECT("ScheduleA!D" &amp; (MATCH(F249,Table2[CITY CODE], 0) +7)),"CODE NOT VALID"))</f>
        <v>Oxnard</v>
      </c>
      <c r="K249" s="140" t="str">
        <f>IF(ISBLANK(F249),"",IF(COUNTIF(ScheduleA!$F$8:$F$274,F249)=1, "Row " &amp; MATCH(F249,Table2[[#All],[CITY CODE]], 0)+6,"CODE NOT VALID"))</f>
        <v>Row 263</v>
      </c>
      <c r="L249" s="129"/>
      <c r="M249" s="129"/>
      <c r="N249" s="129"/>
      <c r="O249" s="129"/>
      <c r="P249" s="129"/>
      <c r="Q249" s="129"/>
      <c r="R249" s="129"/>
      <c r="S249" s="129"/>
      <c r="T249" s="129"/>
      <c r="U249" s="129"/>
      <c r="V249" s="129"/>
      <c r="W249" s="129"/>
      <c r="X249" s="129"/>
      <c r="Y249" s="129"/>
      <c r="Z249" s="129"/>
      <c r="AA249" s="129"/>
      <c r="AB249" s="129"/>
      <c r="AC249" s="129"/>
      <c r="AD249" s="129"/>
      <c r="AE249" s="129"/>
    </row>
    <row r="250" spans="1:31" x14ac:dyDescent="0.3">
      <c r="A250" s="107"/>
      <c r="B250" s="107"/>
      <c r="C250" s="107"/>
      <c r="D250" s="107"/>
      <c r="E250" s="107"/>
      <c r="F250" s="133">
        <v>736</v>
      </c>
      <c r="G250" s="109"/>
      <c r="H250" s="110"/>
      <c r="I250" s="137" t="str">
        <f t="shared" ca="1" si="3"/>
        <v>VENTURA COUNTY</v>
      </c>
      <c r="J250" s="137" t="str">
        <f ca="1">IF(ISBLANK(F250),"",IF(COUNTIF(ScheduleA!$F$8:$F$274,F250)=1, INDIRECT("ScheduleA!D" &amp; (MATCH(F250,Table2[CITY CODE], 0) +7)),"CODE NOT VALID"))</f>
        <v>Port Hueneme</v>
      </c>
      <c r="K250" s="140" t="str">
        <f>IF(ISBLANK(F250),"",IF(COUNTIF(ScheduleA!$F$8:$F$274,F250)=1, "Row " &amp; MATCH(F250,Table2[[#All],[CITY CODE]], 0)+6,"CODE NOT VALID"))</f>
        <v>Row 264</v>
      </c>
      <c r="L250" s="129"/>
      <c r="M250" s="129"/>
      <c r="N250" s="129"/>
      <c r="O250" s="129"/>
      <c r="P250" s="129"/>
      <c r="Q250" s="129"/>
      <c r="R250" s="129"/>
      <c r="S250" s="129"/>
      <c r="T250" s="129"/>
      <c r="U250" s="129"/>
      <c r="V250" s="129"/>
      <c r="W250" s="129"/>
      <c r="X250" s="129"/>
      <c r="Y250" s="129"/>
      <c r="Z250" s="129"/>
      <c r="AA250" s="129"/>
      <c r="AB250" s="129"/>
      <c r="AC250" s="129"/>
      <c r="AD250" s="129"/>
      <c r="AE250" s="129"/>
    </row>
    <row r="251" spans="1:31" x14ac:dyDescent="0.3">
      <c r="A251" s="107"/>
      <c r="B251" s="107"/>
      <c r="C251" s="107"/>
      <c r="D251" s="107"/>
      <c r="E251" s="107"/>
      <c r="F251" s="133">
        <v>572</v>
      </c>
      <c r="G251" s="109"/>
      <c r="H251" s="110"/>
      <c r="I251" s="137" t="str">
        <f t="shared" ca="1" si="3"/>
        <v>VENTURA COUNTY</v>
      </c>
      <c r="J251" s="137" t="str">
        <f ca="1">IF(ISBLANK(F251),"",IF(COUNTIF(ScheduleA!$F$8:$F$274,F251)=1, INDIRECT("ScheduleA!D" &amp; (MATCH(F251,Table2[CITY CODE], 0) +7)),"CODE NOT VALID"))</f>
        <v>Santa Paula</v>
      </c>
      <c r="K251" s="140" t="str">
        <f>IF(ISBLANK(F251),"",IF(COUNTIF(ScheduleA!$F$8:$F$274,F251)=1, "Row " &amp; MATCH(F251,Table2[[#All],[CITY CODE]], 0)+6,"CODE NOT VALID"))</f>
        <v>Row 265</v>
      </c>
      <c r="L251" s="129"/>
      <c r="M251" s="129"/>
      <c r="N251" s="129"/>
      <c r="O251" s="129"/>
      <c r="P251" s="129"/>
      <c r="Q251" s="129"/>
      <c r="R251" s="129"/>
      <c r="S251" s="129"/>
      <c r="T251" s="129"/>
      <c r="U251" s="129"/>
      <c r="V251" s="129"/>
      <c r="W251" s="129"/>
      <c r="X251" s="129"/>
      <c r="Y251" s="129"/>
      <c r="Z251" s="129"/>
      <c r="AA251" s="129"/>
      <c r="AB251" s="129"/>
      <c r="AC251" s="129"/>
      <c r="AD251" s="129"/>
      <c r="AE251" s="129"/>
    </row>
    <row r="252" spans="1:31" x14ac:dyDescent="0.3">
      <c r="A252" s="107"/>
      <c r="B252" s="107"/>
      <c r="C252" s="107"/>
      <c r="D252" s="107"/>
      <c r="E252" s="107"/>
      <c r="F252" s="133">
        <v>573</v>
      </c>
      <c r="G252" s="109"/>
      <c r="H252" s="110"/>
      <c r="I252" s="137" t="str">
        <f t="shared" ca="1" si="3"/>
        <v>VENTURA COUNTY</v>
      </c>
      <c r="J252" s="137" t="str">
        <f ca="1">IF(ISBLANK(F252),"",IF(COUNTIF(ScheduleA!$F$8:$F$274,F252)=1, INDIRECT("ScheduleA!D" &amp; (MATCH(F252,Table2[CITY CODE], 0) +7)),"CODE NOT VALID"))</f>
        <v>Ventura</v>
      </c>
      <c r="K252" s="140" t="str">
        <f>IF(ISBLANK(F252),"",IF(COUNTIF(ScheduleA!$F$8:$F$274,F252)=1, "Row " &amp; MATCH(F252,Table2[[#All],[CITY CODE]], 0)+6,"CODE NOT VALID"))</f>
        <v>Row 266</v>
      </c>
      <c r="L252" s="129"/>
      <c r="M252" s="129"/>
      <c r="N252" s="129"/>
      <c r="O252" s="129"/>
      <c r="P252" s="129"/>
      <c r="Q252" s="129"/>
      <c r="R252" s="129"/>
      <c r="S252" s="129"/>
      <c r="T252" s="129"/>
      <c r="U252" s="129"/>
      <c r="V252" s="129"/>
      <c r="W252" s="129"/>
      <c r="X252" s="129"/>
      <c r="Y252" s="129"/>
      <c r="Z252" s="129"/>
      <c r="AA252" s="129"/>
      <c r="AB252" s="129"/>
      <c r="AC252" s="129"/>
      <c r="AD252" s="129"/>
      <c r="AE252" s="129"/>
    </row>
    <row r="253" spans="1:31" x14ac:dyDescent="0.3">
      <c r="A253" s="107"/>
      <c r="B253" s="107"/>
      <c r="C253" s="107"/>
      <c r="D253" s="107"/>
      <c r="E253" s="107"/>
      <c r="F253" s="133">
        <v>376</v>
      </c>
      <c r="G253" s="109"/>
      <c r="H253" s="110"/>
      <c r="I253" s="137" t="str">
        <f t="shared" ca="1" si="3"/>
        <v>YOLO COUNTY</v>
      </c>
      <c r="J253" s="137" t="str">
        <f ca="1">IF(ISBLANK(F253),"",IF(COUNTIF(ScheduleA!$F$8:$F$274,F253)=1, INDIRECT("ScheduleA!D" &amp; (MATCH(F253,Table2[CITY CODE], 0) +7)),"CODE NOT VALID"))</f>
        <v xml:space="preserve">Davis                                                        </v>
      </c>
      <c r="K253" s="140" t="str">
        <f>IF(ISBLANK(F253),"",IF(COUNTIF(ScheduleA!$F$8:$F$274,F253)=1, "Row " &amp; MATCH(F253,Table2[[#All],[CITY CODE]], 0)+6,"CODE NOT VALID"))</f>
        <v>Row 268</v>
      </c>
      <c r="L253" s="129"/>
      <c r="M253" s="129"/>
      <c r="N253" s="129"/>
      <c r="O253" s="129"/>
      <c r="P253" s="129"/>
      <c r="Q253" s="129"/>
      <c r="R253" s="129"/>
      <c r="S253" s="129"/>
      <c r="T253" s="129"/>
      <c r="U253" s="129"/>
      <c r="V253" s="129"/>
      <c r="W253" s="129"/>
      <c r="X253" s="129"/>
      <c r="Y253" s="129"/>
      <c r="Z253" s="129"/>
      <c r="AA253" s="129"/>
      <c r="AB253" s="129"/>
      <c r="AC253" s="129"/>
      <c r="AD253" s="129"/>
      <c r="AE253" s="129"/>
    </row>
    <row r="254" spans="1:31" x14ac:dyDescent="0.3">
      <c r="A254" s="107"/>
      <c r="B254" s="107"/>
      <c r="C254" s="107"/>
      <c r="D254" s="107"/>
      <c r="E254" s="107"/>
      <c r="F254" s="133">
        <v>738</v>
      </c>
      <c r="G254" s="109"/>
      <c r="H254" s="110"/>
      <c r="I254" s="137" t="str">
        <f t="shared" ca="1" si="3"/>
        <v>YOLO COUNTY</v>
      </c>
      <c r="J254" s="137" t="str">
        <f ca="1">IF(ISBLANK(F254),"",IF(COUNTIF(ScheduleA!$F$8:$F$274,F254)=1, INDIRECT("ScheduleA!D" &amp; (MATCH(F254,Table2[CITY CODE], 0) +7)),"CODE NOT VALID"))</f>
        <v>West Sacramento</v>
      </c>
      <c r="K254" s="140" t="str">
        <f>IF(ISBLANK(F254),"",IF(COUNTIF(ScheduleA!$F$8:$F$274,F254)=1, "Row " &amp; MATCH(F254,Table2[[#All],[CITY CODE]], 0)+6,"CODE NOT VALID"))</f>
        <v>Row 269</v>
      </c>
      <c r="L254" s="129"/>
      <c r="M254" s="129"/>
      <c r="N254" s="129"/>
      <c r="O254" s="129"/>
      <c r="P254" s="129"/>
      <c r="Q254" s="129"/>
      <c r="R254" s="129"/>
      <c r="S254" s="129"/>
      <c r="T254" s="129"/>
      <c r="U254" s="129"/>
      <c r="V254" s="129"/>
      <c r="W254" s="129"/>
      <c r="X254" s="129"/>
      <c r="Y254" s="129"/>
      <c r="Z254" s="129"/>
      <c r="AA254" s="129"/>
      <c r="AB254" s="129"/>
      <c r="AC254" s="129"/>
      <c r="AD254" s="129"/>
      <c r="AE254" s="129"/>
    </row>
    <row r="255" spans="1:31" x14ac:dyDescent="0.3">
      <c r="A255" s="107"/>
      <c r="B255" s="107"/>
      <c r="C255" s="107"/>
      <c r="D255" s="107"/>
      <c r="E255" s="107"/>
      <c r="F255" s="133">
        <v>236</v>
      </c>
      <c r="G255" s="109"/>
      <c r="H255" s="110"/>
      <c r="I255" s="137" t="str">
        <f t="shared" ca="1" si="3"/>
        <v>YOLO COUNTY</v>
      </c>
      <c r="J255" s="137" t="str">
        <f ca="1">IF(ISBLANK(F255),"",IF(COUNTIF(ScheduleA!$F$8:$F$274,F255)=1, INDIRECT("ScheduleA!D" &amp; (MATCH(F255,Table2[CITY CODE], 0) +7)),"CODE NOT VALID"))</f>
        <v>Woodland</v>
      </c>
      <c r="K255" s="140" t="str">
        <f>IF(ISBLANK(F255),"",IF(COUNTIF(ScheduleA!$F$8:$F$274,F255)=1, "Row " &amp; MATCH(F255,Table2[[#All],[CITY CODE]], 0)+6,"CODE NOT VALID"))</f>
        <v>Row 270</v>
      </c>
      <c r="L255" s="129"/>
      <c r="M255" s="129"/>
      <c r="N255" s="129"/>
      <c r="O255" s="129"/>
      <c r="P255" s="129"/>
      <c r="Q255" s="129"/>
      <c r="R255" s="129"/>
      <c r="S255" s="129"/>
      <c r="T255" s="129"/>
      <c r="U255" s="129"/>
      <c r="V255" s="129"/>
      <c r="W255" s="129"/>
      <c r="X255" s="129"/>
      <c r="Y255" s="129"/>
      <c r="Z255" s="129"/>
      <c r="AA255" s="129"/>
      <c r="AB255" s="129"/>
      <c r="AC255" s="129"/>
      <c r="AD255" s="129"/>
      <c r="AE255" s="129"/>
    </row>
    <row r="256" spans="1:31" x14ac:dyDescent="0.3">
      <c r="A256" s="107"/>
      <c r="B256" s="107"/>
      <c r="C256" s="107"/>
      <c r="D256" s="107"/>
      <c r="E256" s="107"/>
      <c r="F256" s="133">
        <v>739</v>
      </c>
      <c r="G256" s="109"/>
      <c r="H256" s="110"/>
      <c r="I256" s="137" t="str">
        <f t="shared" ca="1" si="3"/>
        <v>YUBA COUNTY</v>
      </c>
      <c r="J256" s="137" t="str">
        <f ca="1">IF(ISBLANK(F256),"",IF(COUNTIF(ScheduleA!$F$8:$F$274,F256)=1, INDIRECT("ScheduleA!D" &amp; (MATCH(F256,Table2[CITY CODE], 0) +7)),"CODE NOT VALID"))</f>
        <v xml:space="preserve">Yuba County Unincorporated Area           </v>
      </c>
      <c r="K256" s="140" t="str">
        <f>IF(ISBLANK(F256),"",IF(COUNTIF(ScheduleA!$F$8:$F$274,F256)=1, "Row " &amp; MATCH(F256,Table2[[#All],[CITY CODE]], 0)+6,"CODE NOT VALID"))</f>
        <v>Row 272</v>
      </c>
      <c r="L256" s="129"/>
      <c r="M256" s="129"/>
      <c r="N256" s="129"/>
      <c r="O256" s="129"/>
      <c r="P256" s="129"/>
      <c r="Q256" s="129"/>
      <c r="R256" s="129"/>
      <c r="S256" s="129"/>
      <c r="T256" s="129"/>
      <c r="U256" s="129"/>
      <c r="V256" s="129"/>
      <c r="W256" s="129"/>
      <c r="X256" s="129"/>
      <c r="Y256" s="129"/>
      <c r="Z256" s="129"/>
      <c r="AA256" s="129"/>
      <c r="AB256" s="129"/>
      <c r="AC256" s="129"/>
      <c r="AD256" s="129"/>
      <c r="AE256" s="129"/>
    </row>
    <row r="257" spans="1:31" x14ac:dyDescent="0.3">
      <c r="A257" s="107"/>
      <c r="B257" s="107"/>
      <c r="C257" s="107"/>
      <c r="D257" s="107"/>
      <c r="E257" s="107"/>
      <c r="F257" s="133">
        <v>447</v>
      </c>
      <c r="G257" s="109"/>
      <c r="H257" s="110"/>
      <c r="I257" s="137" t="str">
        <f t="shared" ca="1" si="3"/>
        <v>YUBA COUNTY</v>
      </c>
      <c r="J257" s="137" t="str">
        <f ca="1">IF(ISBLANK(F257),"",IF(COUNTIF(ScheduleA!$F$8:$F$274,F257)=1, INDIRECT("ScheduleA!D" &amp; (MATCH(F257,Table2[CITY CODE], 0) +7)),"CODE NOT VALID"))</f>
        <v>Marysville</v>
      </c>
      <c r="K257" s="140" t="str">
        <f>IF(ISBLANK(F257),"",IF(COUNTIF(ScheduleA!$F$8:$F$274,F257)=1, "Row " &amp; MATCH(F257,Table2[[#All],[CITY CODE]], 0)+6,"CODE NOT VALID"))</f>
        <v>Row 273</v>
      </c>
      <c r="L257" s="129"/>
      <c r="M257" s="129"/>
      <c r="N257" s="129"/>
      <c r="O257" s="129"/>
      <c r="P257" s="129"/>
      <c r="Q257" s="129"/>
      <c r="R257" s="129"/>
      <c r="S257" s="129"/>
      <c r="T257" s="129"/>
      <c r="U257" s="129"/>
      <c r="V257" s="129"/>
      <c r="W257" s="129"/>
      <c r="X257" s="129"/>
      <c r="Y257" s="129"/>
      <c r="Z257" s="129"/>
      <c r="AA257" s="129"/>
      <c r="AB257" s="129"/>
      <c r="AC257" s="129"/>
      <c r="AD257" s="129"/>
      <c r="AE257" s="129"/>
    </row>
    <row r="258" spans="1:31" x14ac:dyDescent="0.3">
      <c r="A258" s="107"/>
      <c r="B258" s="107"/>
      <c r="C258" s="107"/>
      <c r="D258" s="107"/>
      <c r="E258" s="107"/>
      <c r="F258" s="133">
        <v>265</v>
      </c>
      <c r="G258" s="109"/>
      <c r="H258" s="110"/>
      <c r="I258" s="137" t="str">
        <f t="shared" ca="1" si="3"/>
        <v>YUBA COUNTY</v>
      </c>
      <c r="J258" s="137" t="str">
        <f ca="1">IF(ISBLANK(F258),"",IF(COUNTIF(ScheduleA!$F$8:$F$274,F258)=1, INDIRECT("ScheduleA!D" &amp; (MATCH(F258,Table2[CITY CODE], 0) +7)),"CODE NOT VALID"))</f>
        <v>Wheatland</v>
      </c>
      <c r="K258" s="140" t="str">
        <f>IF(ISBLANK(F258),"",IF(COUNTIF(ScheduleA!$F$8:$F$274,F258)=1, "Row " &amp; MATCH(F258,Table2[[#All],[CITY CODE]], 0)+6,"CODE NOT VALID"))</f>
        <v>Row 274</v>
      </c>
      <c r="L258" s="129"/>
      <c r="M258" s="129"/>
      <c r="N258" s="129"/>
      <c r="O258" s="129"/>
      <c r="P258" s="129"/>
      <c r="Q258" s="129"/>
      <c r="R258" s="129"/>
      <c r="S258" s="129"/>
      <c r="T258" s="129"/>
      <c r="U258" s="129"/>
      <c r="V258" s="129"/>
      <c r="W258" s="129"/>
      <c r="X258" s="129"/>
      <c r="Y258" s="129"/>
      <c r="Z258" s="129"/>
      <c r="AA258" s="129"/>
      <c r="AB258" s="129"/>
      <c r="AC258" s="129"/>
      <c r="AD258" s="129"/>
      <c r="AE258" s="129"/>
    </row>
    <row r="259" spans="1:31" ht="16" thickBot="1" x14ac:dyDescent="0.35">
      <c r="A259" s="107"/>
      <c r="B259" s="107"/>
      <c r="C259" s="107"/>
      <c r="D259" s="107"/>
      <c r="E259" s="107"/>
      <c r="F259" s="143" t="s">
        <v>113</v>
      </c>
      <c r="G259" s="144"/>
      <c r="H259" s="144"/>
      <c r="I259" s="144"/>
      <c r="J259" s="144"/>
      <c r="K259" s="145"/>
    </row>
    <row r="260" spans="1:31" ht="16" thickTop="1" x14ac:dyDescent="0.3">
      <c r="A260" s="107"/>
      <c r="B260" s="107"/>
      <c r="C260" s="107"/>
      <c r="D260" s="107"/>
      <c r="E260" s="107"/>
      <c r="F260" s="138"/>
      <c r="G260" s="138"/>
      <c r="H260" s="138"/>
      <c r="I260" s="138"/>
      <c r="J260" s="138"/>
      <c r="K260" s="138"/>
    </row>
    <row r="261" spans="1:31" x14ac:dyDescent="0.3">
      <c r="A261" s="107"/>
      <c r="B261" s="107"/>
      <c r="C261" s="107"/>
      <c r="D261" s="107"/>
      <c r="E261" s="107"/>
      <c r="F261" s="138"/>
      <c r="G261" s="138"/>
      <c r="H261" s="138"/>
      <c r="I261" s="138"/>
      <c r="J261" s="138"/>
      <c r="K261" s="138"/>
    </row>
    <row r="262" spans="1:31" x14ac:dyDescent="0.3">
      <c r="A262" s="107"/>
      <c r="B262" s="107"/>
      <c r="C262" s="107"/>
      <c r="D262" s="107"/>
      <c r="E262" s="107"/>
      <c r="F262" s="138"/>
      <c r="G262" s="138"/>
      <c r="H262" s="138"/>
      <c r="I262" s="138"/>
      <c r="J262" s="138"/>
      <c r="K262" s="138"/>
    </row>
    <row r="263" spans="1:31" x14ac:dyDescent="0.3">
      <c r="A263" s="107"/>
      <c r="B263" s="107"/>
      <c r="C263" s="107"/>
      <c r="D263" s="107"/>
      <c r="E263" s="107"/>
      <c r="F263" s="138"/>
      <c r="G263" s="138"/>
      <c r="H263" s="138"/>
      <c r="I263" s="138"/>
      <c r="J263" s="138"/>
      <c r="K263" s="138"/>
    </row>
    <row r="264" spans="1:31" x14ac:dyDescent="0.3">
      <c r="A264" s="107"/>
      <c r="B264" s="107"/>
      <c r="C264" s="107"/>
      <c r="D264" s="107"/>
      <c r="E264" s="107"/>
      <c r="F264" s="138"/>
      <c r="G264" s="138"/>
      <c r="H264" s="138"/>
      <c r="I264" s="138"/>
      <c r="J264" s="138"/>
      <c r="K264" s="138"/>
    </row>
    <row r="265" spans="1:31" x14ac:dyDescent="0.3">
      <c r="A265" s="107"/>
      <c r="B265" s="107"/>
      <c r="C265" s="107"/>
      <c r="D265" s="107"/>
      <c r="E265" s="107"/>
      <c r="F265" s="138"/>
      <c r="G265" s="138"/>
      <c r="H265" s="138"/>
      <c r="I265" s="138"/>
      <c r="J265" s="138"/>
      <c r="K265" s="138"/>
    </row>
    <row r="266" spans="1:31" x14ac:dyDescent="0.3">
      <c r="A266" s="107"/>
      <c r="B266" s="107"/>
      <c r="C266" s="107"/>
      <c r="D266" s="107"/>
      <c r="E266" s="107"/>
      <c r="F266" s="138"/>
      <c r="G266" s="138"/>
      <c r="H266" s="138"/>
      <c r="I266" s="138"/>
      <c r="J266" s="138"/>
      <c r="K266" s="138"/>
    </row>
    <row r="267" spans="1:31" x14ac:dyDescent="0.3">
      <c r="A267" s="107"/>
      <c r="B267" s="107"/>
      <c r="C267" s="107"/>
      <c r="D267" s="107"/>
      <c r="E267" s="107"/>
      <c r="F267" s="138"/>
      <c r="G267" s="138"/>
      <c r="H267" s="138"/>
      <c r="I267" s="138"/>
      <c r="J267" s="138"/>
      <c r="K267" s="138"/>
    </row>
    <row r="268" spans="1:31" x14ac:dyDescent="0.3">
      <c r="A268" s="107"/>
      <c r="B268" s="107"/>
      <c r="C268" s="107"/>
      <c r="D268" s="107"/>
      <c r="E268" s="107"/>
      <c r="F268" s="138"/>
      <c r="G268" s="138"/>
      <c r="H268" s="138"/>
      <c r="I268" s="138"/>
      <c r="J268" s="138"/>
      <c r="K268" s="138"/>
    </row>
    <row r="269" spans="1:31" x14ac:dyDescent="0.3">
      <c r="A269" s="107"/>
      <c r="B269" s="107"/>
      <c r="C269" s="107"/>
      <c r="D269" s="107"/>
      <c r="E269" s="107"/>
      <c r="F269" s="138"/>
      <c r="G269" s="138"/>
      <c r="H269" s="138"/>
      <c r="I269" s="138"/>
      <c r="J269" s="138"/>
      <c r="K269" s="138"/>
    </row>
    <row r="270" spans="1:31" x14ac:dyDescent="0.3">
      <c r="A270" s="107"/>
      <c r="B270" s="107"/>
      <c r="C270" s="107"/>
      <c r="D270" s="107"/>
      <c r="E270" s="107"/>
      <c r="F270" s="138"/>
      <c r="G270" s="138"/>
      <c r="H270" s="138"/>
      <c r="I270" s="138"/>
      <c r="J270" s="138"/>
      <c r="K270" s="138"/>
    </row>
    <row r="271" spans="1:31" x14ac:dyDescent="0.3">
      <c r="A271" s="107"/>
      <c r="B271" s="107"/>
      <c r="C271" s="107"/>
      <c r="D271" s="107"/>
      <c r="E271" s="107"/>
      <c r="F271" s="138"/>
      <c r="G271" s="138"/>
      <c r="H271" s="138"/>
      <c r="I271" s="138"/>
      <c r="J271" s="138"/>
      <c r="K271" s="138"/>
    </row>
    <row r="272" spans="1:31" x14ac:dyDescent="0.3">
      <c r="A272" s="107"/>
      <c r="B272" s="107"/>
      <c r="C272" s="107"/>
      <c r="D272" s="107"/>
      <c r="E272" s="107"/>
      <c r="F272" s="138"/>
      <c r="G272" s="138"/>
      <c r="H272" s="138"/>
      <c r="I272" s="138"/>
      <c r="J272" s="138"/>
      <c r="K272" s="138"/>
    </row>
    <row r="273" spans="1:11" x14ac:dyDescent="0.3">
      <c r="A273" s="107"/>
      <c r="B273" s="107"/>
      <c r="C273" s="107"/>
      <c r="D273" s="107"/>
      <c r="E273" s="107"/>
      <c r="F273" s="138"/>
      <c r="G273" s="138"/>
      <c r="H273" s="138"/>
      <c r="I273" s="138"/>
      <c r="J273" s="138"/>
      <c r="K273" s="138"/>
    </row>
    <row r="274" spans="1:11" x14ac:dyDescent="0.3">
      <c r="A274" s="107"/>
      <c r="B274" s="107"/>
      <c r="C274" s="107"/>
      <c r="D274" s="107"/>
      <c r="E274" s="107"/>
      <c r="F274" s="138"/>
      <c r="G274" s="138"/>
      <c r="H274" s="138"/>
      <c r="I274" s="138"/>
      <c r="J274" s="138"/>
      <c r="K274" s="138"/>
    </row>
    <row r="275" spans="1:11" x14ac:dyDescent="0.3">
      <c r="A275" s="107"/>
      <c r="B275" s="107"/>
      <c r="C275" s="107"/>
      <c r="D275" s="107"/>
      <c r="E275" s="107"/>
      <c r="F275" s="138"/>
      <c r="G275" s="138"/>
      <c r="H275" s="138"/>
      <c r="I275" s="138"/>
      <c r="J275" s="138"/>
      <c r="K275" s="138"/>
    </row>
    <row r="276" spans="1:11" x14ac:dyDescent="0.3">
      <c r="A276" s="107"/>
      <c r="B276" s="107"/>
      <c r="C276" s="107"/>
      <c r="D276" s="107"/>
      <c r="E276" s="107"/>
      <c r="F276" s="138"/>
      <c r="G276" s="138"/>
      <c r="H276" s="138"/>
      <c r="I276" s="138"/>
      <c r="J276" s="138"/>
      <c r="K276" s="138"/>
    </row>
    <row r="277" spans="1:11" x14ac:dyDescent="0.3">
      <c r="A277" s="107"/>
      <c r="B277" s="107"/>
      <c r="C277" s="107"/>
      <c r="D277" s="107"/>
      <c r="E277" s="107"/>
      <c r="F277" s="138"/>
      <c r="G277" s="138"/>
      <c r="H277" s="138"/>
      <c r="I277" s="138"/>
      <c r="J277" s="138"/>
      <c r="K277" s="138"/>
    </row>
    <row r="278" spans="1:11" x14ac:dyDescent="0.3">
      <c r="A278" s="107"/>
      <c r="B278" s="107"/>
      <c r="C278" s="107"/>
      <c r="D278" s="107"/>
      <c r="E278" s="107"/>
      <c r="F278" s="138"/>
      <c r="G278" s="138"/>
      <c r="H278" s="138"/>
      <c r="I278" s="138"/>
      <c r="J278" s="138"/>
      <c r="K278" s="138"/>
    </row>
    <row r="279" spans="1:11" x14ac:dyDescent="0.3">
      <c r="A279" s="107"/>
      <c r="B279" s="107"/>
      <c r="C279" s="107"/>
      <c r="D279" s="107"/>
      <c r="E279" s="107"/>
      <c r="F279" s="138"/>
      <c r="G279" s="138"/>
      <c r="H279" s="138"/>
      <c r="I279" s="138"/>
      <c r="J279" s="138"/>
      <c r="K279" s="138"/>
    </row>
    <row r="280" spans="1:11" x14ac:dyDescent="0.3">
      <c r="A280" s="107"/>
      <c r="B280" s="107"/>
      <c r="C280" s="107"/>
      <c r="D280" s="107"/>
      <c r="E280" s="107"/>
      <c r="F280" s="138"/>
      <c r="G280" s="138"/>
      <c r="H280" s="138"/>
      <c r="I280" s="138"/>
      <c r="J280" s="138"/>
      <c r="K280" s="138"/>
    </row>
    <row r="281" spans="1:11" x14ac:dyDescent="0.3">
      <c r="A281" s="107"/>
      <c r="B281" s="107"/>
      <c r="C281" s="107"/>
      <c r="D281" s="107"/>
      <c r="E281" s="107"/>
      <c r="F281" s="138"/>
      <c r="G281" s="138"/>
      <c r="H281" s="138"/>
      <c r="I281" s="138"/>
      <c r="J281" s="138"/>
      <c r="K281" s="138"/>
    </row>
    <row r="282" spans="1:11" x14ac:dyDescent="0.3">
      <c r="A282" s="107"/>
      <c r="B282" s="107"/>
      <c r="C282" s="107"/>
      <c r="D282" s="107"/>
      <c r="E282" s="107"/>
      <c r="F282" s="138"/>
      <c r="G282" s="138"/>
      <c r="H282" s="138"/>
      <c r="I282" s="138"/>
      <c r="J282" s="138"/>
      <c r="K282" s="138"/>
    </row>
    <row r="283" spans="1:11" x14ac:dyDescent="0.3">
      <c r="A283" s="107"/>
      <c r="B283" s="107"/>
      <c r="C283" s="107"/>
      <c r="D283" s="107"/>
      <c r="E283" s="107"/>
      <c r="F283" s="138"/>
      <c r="G283" s="138"/>
      <c r="H283" s="138"/>
      <c r="I283" s="138"/>
      <c r="J283" s="138"/>
      <c r="K283" s="138"/>
    </row>
    <row r="284" spans="1:11" x14ac:dyDescent="0.3">
      <c r="A284" s="107"/>
      <c r="B284" s="107"/>
      <c r="C284" s="107"/>
      <c r="D284" s="107"/>
      <c r="E284" s="107"/>
      <c r="F284" s="138"/>
      <c r="G284" s="138"/>
      <c r="H284" s="138"/>
      <c r="I284" s="138"/>
      <c r="J284" s="138"/>
      <c r="K284" s="138"/>
    </row>
    <row r="285" spans="1:11" x14ac:dyDescent="0.3">
      <c r="A285" s="107"/>
      <c r="B285" s="107"/>
      <c r="C285" s="107"/>
      <c r="D285" s="107"/>
      <c r="E285" s="107"/>
      <c r="F285" s="138"/>
      <c r="G285" s="138"/>
      <c r="H285" s="138"/>
      <c r="I285" s="138"/>
      <c r="J285" s="138"/>
      <c r="K285" s="138"/>
    </row>
    <row r="286" spans="1:11" x14ac:dyDescent="0.3">
      <c r="A286" s="107"/>
      <c r="B286" s="107"/>
      <c r="C286" s="107"/>
      <c r="D286" s="107"/>
      <c r="E286" s="107"/>
      <c r="F286" s="138"/>
      <c r="G286" s="138"/>
      <c r="H286" s="138"/>
      <c r="I286" s="138"/>
      <c r="J286" s="138"/>
      <c r="K286" s="138"/>
    </row>
    <row r="287" spans="1:11" x14ac:dyDescent="0.3">
      <c r="A287" s="107"/>
      <c r="B287" s="107"/>
      <c r="C287" s="107"/>
      <c r="D287" s="107"/>
      <c r="E287" s="107"/>
      <c r="F287" s="138"/>
      <c r="G287" s="138"/>
      <c r="H287" s="138"/>
      <c r="I287" s="138"/>
      <c r="J287" s="138"/>
      <c r="K287" s="138"/>
    </row>
    <row r="288" spans="1:11" x14ac:dyDescent="0.3">
      <c r="A288" s="107"/>
      <c r="B288" s="107"/>
      <c r="C288" s="107"/>
      <c r="D288" s="107"/>
      <c r="E288" s="107"/>
      <c r="F288" s="138"/>
      <c r="G288" s="138"/>
      <c r="H288" s="138"/>
      <c r="I288" s="138"/>
      <c r="J288" s="138"/>
      <c r="K288" s="138"/>
    </row>
    <row r="289" spans="1:11" x14ac:dyDescent="0.3">
      <c r="A289" s="107"/>
      <c r="B289" s="107"/>
      <c r="C289" s="107"/>
      <c r="D289" s="107"/>
      <c r="E289" s="107"/>
      <c r="F289" s="138"/>
      <c r="G289" s="138"/>
      <c r="H289" s="138"/>
      <c r="I289" s="138"/>
      <c r="J289" s="138"/>
      <c r="K289" s="138"/>
    </row>
    <row r="290" spans="1:11" x14ac:dyDescent="0.3">
      <c r="A290" s="107"/>
      <c r="B290" s="107"/>
      <c r="C290" s="107"/>
      <c r="D290" s="107"/>
      <c r="E290" s="107"/>
      <c r="F290" s="138"/>
      <c r="G290" s="138"/>
      <c r="H290" s="138"/>
      <c r="I290" s="138"/>
      <c r="J290" s="138"/>
      <c r="K290" s="138"/>
    </row>
    <row r="291" spans="1:11" x14ac:dyDescent="0.3">
      <c r="A291" s="107"/>
      <c r="B291" s="107"/>
      <c r="C291" s="107"/>
      <c r="D291" s="107"/>
      <c r="E291" s="107"/>
      <c r="F291" s="138"/>
      <c r="G291" s="138"/>
      <c r="H291" s="138"/>
      <c r="I291" s="138"/>
      <c r="J291" s="138"/>
      <c r="K291" s="138"/>
    </row>
    <row r="292" spans="1:11" x14ac:dyDescent="0.3">
      <c r="A292" s="107"/>
      <c r="B292" s="107"/>
      <c r="C292" s="107"/>
      <c r="D292" s="107"/>
      <c r="E292" s="107"/>
      <c r="F292" s="138"/>
      <c r="G292" s="138"/>
      <c r="H292" s="138"/>
      <c r="I292" s="138"/>
      <c r="J292" s="138"/>
      <c r="K292" s="138"/>
    </row>
    <row r="293" spans="1:11" x14ac:dyDescent="0.3">
      <c r="A293" s="107"/>
      <c r="B293" s="107"/>
      <c r="C293" s="107"/>
      <c r="D293" s="107"/>
      <c r="E293" s="107"/>
      <c r="F293" s="138"/>
      <c r="G293" s="138"/>
      <c r="H293" s="138"/>
      <c r="I293" s="138"/>
      <c r="J293" s="138"/>
      <c r="K293" s="138"/>
    </row>
    <row r="294" spans="1:11" x14ac:dyDescent="0.3">
      <c r="A294" s="107"/>
      <c r="B294" s="107"/>
      <c r="C294" s="107"/>
      <c r="D294" s="107"/>
      <c r="E294" s="107"/>
      <c r="F294" s="138"/>
      <c r="G294" s="138"/>
      <c r="H294" s="138"/>
      <c r="I294" s="138"/>
      <c r="J294" s="138"/>
      <c r="K294" s="138"/>
    </row>
    <row r="295" spans="1:11" x14ac:dyDescent="0.3">
      <c r="A295" s="107"/>
      <c r="B295" s="107"/>
      <c r="C295" s="107"/>
      <c r="D295" s="107"/>
      <c r="E295" s="107"/>
      <c r="F295" s="138"/>
      <c r="G295" s="138"/>
      <c r="H295" s="138"/>
      <c r="I295" s="138"/>
      <c r="J295" s="138"/>
      <c r="K295" s="138"/>
    </row>
    <row r="296" spans="1:11" x14ac:dyDescent="0.3">
      <c r="A296" s="107"/>
      <c r="B296" s="107"/>
      <c r="C296" s="107"/>
      <c r="D296" s="107"/>
      <c r="E296" s="107"/>
      <c r="F296" s="138"/>
      <c r="G296" s="138"/>
      <c r="H296" s="138"/>
      <c r="I296" s="138"/>
      <c r="J296" s="138"/>
      <c r="K296" s="138"/>
    </row>
    <row r="297" spans="1:11" x14ac:dyDescent="0.3">
      <c r="A297" s="107"/>
      <c r="B297" s="107"/>
      <c r="C297" s="107"/>
      <c r="D297" s="107"/>
      <c r="E297" s="107"/>
      <c r="F297" s="138"/>
      <c r="G297" s="138"/>
      <c r="H297" s="138"/>
      <c r="I297" s="138"/>
      <c r="J297" s="138"/>
      <c r="K297" s="138"/>
    </row>
    <row r="298" spans="1:11" x14ac:dyDescent="0.3">
      <c r="A298" s="107"/>
      <c r="B298" s="107"/>
      <c r="C298" s="107"/>
      <c r="D298" s="107"/>
      <c r="E298" s="107"/>
      <c r="F298" s="138"/>
      <c r="G298" s="138"/>
      <c r="H298" s="138"/>
      <c r="I298" s="138"/>
      <c r="J298" s="138"/>
      <c r="K298" s="138"/>
    </row>
    <row r="299" spans="1:11" x14ac:dyDescent="0.3">
      <c r="A299" s="107"/>
      <c r="B299" s="107"/>
      <c r="C299" s="107"/>
      <c r="D299" s="107"/>
      <c r="E299" s="107"/>
      <c r="F299" s="138"/>
      <c r="G299" s="138"/>
      <c r="H299" s="138"/>
      <c r="I299" s="138"/>
      <c r="J299" s="138"/>
      <c r="K299" s="138"/>
    </row>
    <row r="300" spans="1:11" x14ac:dyDescent="0.3">
      <c r="A300" s="107"/>
      <c r="B300" s="107"/>
      <c r="C300" s="107"/>
      <c r="D300" s="107"/>
      <c r="E300" s="107"/>
      <c r="F300" s="138"/>
      <c r="G300" s="138"/>
      <c r="H300" s="138"/>
      <c r="I300" s="138"/>
      <c r="J300" s="138"/>
      <c r="K300" s="138"/>
    </row>
    <row r="301" spans="1:11" x14ac:dyDescent="0.3">
      <c r="A301" s="107"/>
      <c r="B301" s="107"/>
      <c r="C301" s="107"/>
      <c r="D301" s="107"/>
      <c r="E301" s="107"/>
      <c r="F301" s="138"/>
      <c r="G301" s="138"/>
      <c r="H301" s="138"/>
      <c r="I301" s="138"/>
      <c r="J301" s="138"/>
      <c r="K301" s="138"/>
    </row>
    <row r="302" spans="1:11" x14ac:dyDescent="0.3">
      <c r="A302" s="107"/>
      <c r="B302" s="107"/>
      <c r="C302" s="107"/>
      <c r="D302" s="107"/>
      <c r="E302" s="107"/>
      <c r="F302" s="138"/>
      <c r="G302" s="138"/>
      <c r="H302" s="138"/>
      <c r="I302" s="138"/>
      <c r="J302" s="138"/>
      <c r="K302" s="138"/>
    </row>
    <row r="303" spans="1:11" x14ac:dyDescent="0.3">
      <c r="A303" s="107"/>
      <c r="B303" s="107"/>
      <c r="C303" s="107"/>
      <c r="D303" s="107"/>
      <c r="E303" s="107"/>
      <c r="F303" s="138"/>
      <c r="G303" s="138"/>
      <c r="H303" s="138"/>
      <c r="I303" s="138"/>
      <c r="J303" s="138"/>
      <c r="K303" s="138"/>
    </row>
    <row r="304" spans="1:11" x14ac:dyDescent="0.3">
      <c r="A304" s="107"/>
      <c r="B304" s="107"/>
      <c r="C304" s="107"/>
      <c r="D304" s="107"/>
      <c r="E304" s="107"/>
      <c r="F304" s="138"/>
      <c r="G304" s="138"/>
      <c r="H304" s="138"/>
      <c r="I304" s="138"/>
      <c r="J304" s="138"/>
      <c r="K304" s="138"/>
    </row>
    <row r="305" spans="1:11" x14ac:dyDescent="0.3">
      <c r="A305" s="107"/>
      <c r="B305" s="107"/>
      <c r="C305" s="107"/>
      <c r="D305" s="107"/>
      <c r="E305" s="107"/>
      <c r="F305" s="138"/>
      <c r="G305" s="138"/>
      <c r="H305" s="138"/>
      <c r="I305" s="138"/>
      <c r="J305" s="138"/>
      <c r="K305" s="138"/>
    </row>
    <row r="306" spans="1:11" x14ac:dyDescent="0.3">
      <c r="A306" s="107"/>
      <c r="B306" s="107"/>
      <c r="C306" s="107"/>
      <c r="D306" s="107"/>
      <c r="E306" s="107"/>
      <c r="F306" s="138"/>
      <c r="G306" s="138"/>
      <c r="H306" s="138"/>
      <c r="I306" s="138"/>
      <c r="J306" s="138"/>
      <c r="K306" s="138"/>
    </row>
    <row r="307" spans="1:11" x14ac:dyDescent="0.3">
      <c r="A307" s="107"/>
      <c r="B307" s="107"/>
      <c r="C307" s="107"/>
      <c r="D307" s="107"/>
      <c r="E307" s="107"/>
      <c r="F307" s="138"/>
      <c r="G307" s="138"/>
      <c r="H307" s="138"/>
      <c r="I307" s="138"/>
      <c r="J307" s="138"/>
      <c r="K307" s="138"/>
    </row>
    <row r="308" spans="1:11" x14ac:dyDescent="0.3">
      <c r="A308" s="107"/>
      <c r="B308" s="107"/>
      <c r="C308" s="107"/>
      <c r="D308" s="107"/>
      <c r="E308" s="107"/>
      <c r="F308" s="138"/>
      <c r="G308" s="138"/>
      <c r="H308" s="138"/>
      <c r="I308" s="138"/>
      <c r="J308" s="138"/>
      <c r="K308" s="138"/>
    </row>
    <row r="309" spans="1:11" x14ac:dyDescent="0.3">
      <c r="A309" s="107"/>
      <c r="B309" s="107"/>
      <c r="C309" s="107"/>
      <c r="D309" s="107"/>
      <c r="E309" s="107"/>
      <c r="F309" s="138"/>
      <c r="G309" s="138"/>
      <c r="H309" s="138"/>
      <c r="I309" s="138"/>
      <c r="J309" s="138"/>
      <c r="K309" s="138"/>
    </row>
    <row r="310" spans="1:11" x14ac:dyDescent="0.3">
      <c r="A310" s="107"/>
      <c r="B310" s="107"/>
      <c r="C310" s="107"/>
      <c r="D310" s="107"/>
      <c r="E310" s="107"/>
      <c r="F310" s="138"/>
      <c r="G310" s="138"/>
      <c r="H310" s="138"/>
      <c r="I310" s="138"/>
      <c r="J310" s="138"/>
      <c r="K310" s="138"/>
    </row>
    <row r="311" spans="1:11" x14ac:dyDescent="0.3">
      <c r="A311" s="107"/>
      <c r="B311" s="107"/>
      <c r="C311" s="107"/>
      <c r="D311" s="107"/>
      <c r="E311" s="107"/>
      <c r="F311" s="138"/>
      <c r="G311" s="138"/>
      <c r="H311" s="138"/>
      <c r="I311" s="138"/>
      <c r="J311" s="138"/>
      <c r="K311" s="138"/>
    </row>
    <row r="312" spans="1:11" x14ac:dyDescent="0.3">
      <c r="A312" s="107"/>
      <c r="B312" s="107"/>
      <c r="C312" s="107"/>
      <c r="D312" s="107"/>
      <c r="E312" s="107"/>
      <c r="F312" s="138"/>
      <c r="G312" s="138"/>
      <c r="H312" s="138"/>
      <c r="I312" s="138"/>
      <c r="J312" s="138"/>
      <c r="K312" s="138"/>
    </row>
    <row r="313" spans="1:11" x14ac:dyDescent="0.3">
      <c r="A313" s="107"/>
      <c r="B313" s="107"/>
      <c r="C313" s="107"/>
      <c r="D313" s="107"/>
      <c r="E313" s="107"/>
      <c r="F313" s="138"/>
      <c r="G313" s="138"/>
      <c r="H313" s="138"/>
      <c r="I313" s="138"/>
      <c r="J313" s="138"/>
      <c r="K313" s="138"/>
    </row>
    <row r="314" spans="1:11" x14ac:dyDescent="0.3">
      <c r="A314" s="107"/>
      <c r="B314" s="107"/>
      <c r="C314" s="107"/>
      <c r="D314" s="107"/>
      <c r="E314" s="107"/>
      <c r="F314" s="138"/>
      <c r="G314" s="138"/>
      <c r="H314" s="138"/>
      <c r="I314" s="138"/>
      <c r="J314" s="138"/>
      <c r="K314" s="138"/>
    </row>
    <row r="315" spans="1:11" x14ac:dyDescent="0.3">
      <c r="A315" s="107"/>
      <c r="B315" s="107"/>
      <c r="C315" s="107"/>
      <c r="D315" s="107"/>
      <c r="E315" s="107"/>
      <c r="F315" s="138"/>
      <c r="G315" s="138"/>
      <c r="H315" s="138"/>
      <c r="I315" s="138"/>
      <c r="J315" s="138"/>
      <c r="K315" s="138"/>
    </row>
    <row r="316" spans="1:11" x14ac:dyDescent="0.3">
      <c r="A316" s="107"/>
      <c r="B316" s="107"/>
      <c r="C316" s="107"/>
      <c r="D316" s="107"/>
      <c r="E316" s="107"/>
      <c r="F316" s="138"/>
      <c r="G316" s="138"/>
      <c r="H316" s="138"/>
      <c r="I316" s="138"/>
      <c r="J316" s="138"/>
      <c r="K316" s="138"/>
    </row>
    <row r="317" spans="1:11" x14ac:dyDescent="0.3">
      <c r="A317" s="107"/>
      <c r="B317" s="107"/>
      <c r="C317" s="107"/>
      <c r="D317" s="107"/>
      <c r="E317" s="107"/>
      <c r="F317" s="138"/>
      <c r="G317" s="138"/>
      <c r="H317" s="138"/>
      <c r="I317" s="138"/>
      <c r="J317" s="138"/>
      <c r="K317" s="138"/>
    </row>
    <row r="318" spans="1:11" x14ac:dyDescent="0.3">
      <c r="A318" s="107"/>
      <c r="B318" s="107"/>
      <c r="C318" s="107"/>
      <c r="D318" s="107"/>
      <c r="E318" s="107"/>
      <c r="F318" s="138"/>
      <c r="G318" s="138"/>
      <c r="H318" s="138"/>
      <c r="I318" s="138"/>
      <c r="J318" s="138"/>
      <c r="K318" s="138"/>
    </row>
    <row r="319" spans="1:11" x14ac:dyDescent="0.3">
      <c r="A319" s="107"/>
      <c r="B319" s="107"/>
      <c r="C319" s="107"/>
      <c r="D319" s="107"/>
      <c r="E319" s="107"/>
      <c r="F319" s="138"/>
      <c r="G319" s="138"/>
      <c r="H319" s="138"/>
      <c r="I319" s="138"/>
      <c r="J319" s="138"/>
      <c r="K319" s="138"/>
    </row>
    <row r="320" spans="1:11" x14ac:dyDescent="0.3">
      <c r="A320" s="107"/>
      <c r="B320" s="107"/>
      <c r="C320" s="107"/>
      <c r="D320" s="107"/>
      <c r="E320" s="107"/>
      <c r="F320" s="138"/>
      <c r="G320" s="138"/>
      <c r="H320" s="138"/>
      <c r="I320" s="138"/>
      <c r="J320" s="138"/>
      <c r="K320" s="138"/>
    </row>
    <row r="321" spans="1:11" x14ac:dyDescent="0.3">
      <c r="A321" s="107"/>
      <c r="B321" s="107"/>
      <c r="C321" s="107"/>
      <c r="D321" s="107"/>
      <c r="E321" s="107"/>
      <c r="F321" s="138"/>
      <c r="G321" s="138"/>
      <c r="H321" s="138"/>
      <c r="I321" s="138"/>
      <c r="J321" s="138"/>
      <c r="K321" s="138"/>
    </row>
    <row r="322" spans="1:11" x14ac:dyDescent="0.3">
      <c r="A322" s="107"/>
      <c r="B322" s="107"/>
      <c r="C322" s="107"/>
      <c r="D322" s="107"/>
      <c r="E322" s="107"/>
      <c r="F322" s="138"/>
      <c r="G322" s="138"/>
      <c r="H322" s="138"/>
      <c r="I322" s="138"/>
      <c r="J322" s="138"/>
      <c r="K322" s="138"/>
    </row>
    <row r="323" spans="1:11" x14ac:dyDescent="0.3">
      <c r="A323" s="107"/>
      <c r="B323" s="107"/>
      <c r="C323" s="107"/>
      <c r="D323" s="107"/>
      <c r="E323" s="107"/>
      <c r="F323" s="138"/>
      <c r="G323" s="138"/>
      <c r="H323" s="138"/>
      <c r="I323" s="138"/>
      <c r="J323" s="138"/>
      <c r="K323" s="138"/>
    </row>
    <row r="324" spans="1:11" x14ac:dyDescent="0.3">
      <c r="A324" s="107"/>
      <c r="B324" s="107"/>
      <c r="C324" s="107"/>
      <c r="D324" s="107"/>
      <c r="E324" s="107"/>
      <c r="F324" s="138"/>
      <c r="G324" s="138"/>
      <c r="H324" s="138"/>
      <c r="I324" s="138"/>
      <c r="J324" s="138"/>
      <c r="K324" s="138"/>
    </row>
    <row r="325" spans="1:11" x14ac:dyDescent="0.3">
      <c r="A325" s="107"/>
      <c r="B325" s="107"/>
      <c r="C325" s="107"/>
      <c r="D325" s="107"/>
      <c r="E325" s="107"/>
      <c r="F325" s="138"/>
      <c r="G325" s="138"/>
      <c r="H325" s="138"/>
      <c r="I325" s="138"/>
      <c r="J325" s="138"/>
      <c r="K325" s="138"/>
    </row>
    <row r="326" spans="1:11" x14ac:dyDescent="0.3">
      <c r="A326" s="107"/>
      <c r="B326" s="107"/>
      <c r="C326" s="107"/>
      <c r="D326" s="107"/>
      <c r="E326" s="107"/>
      <c r="F326" s="138"/>
      <c r="G326" s="138"/>
      <c r="H326" s="138"/>
      <c r="I326" s="138"/>
      <c r="J326" s="138"/>
      <c r="K326" s="138"/>
    </row>
    <row r="327" spans="1:11" x14ac:dyDescent="0.3">
      <c r="A327" s="107"/>
      <c r="B327" s="107"/>
      <c r="C327" s="107"/>
      <c r="D327" s="107"/>
      <c r="E327" s="107"/>
      <c r="F327" s="138"/>
      <c r="G327" s="138"/>
      <c r="H327" s="138"/>
      <c r="I327" s="138"/>
      <c r="J327" s="138"/>
      <c r="K327" s="138"/>
    </row>
    <row r="328" spans="1:11" x14ac:dyDescent="0.3">
      <c r="A328" s="107"/>
      <c r="B328" s="107"/>
      <c r="C328" s="107"/>
      <c r="D328" s="107"/>
      <c r="E328" s="107"/>
      <c r="F328" s="138"/>
      <c r="G328" s="138"/>
      <c r="H328" s="138"/>
      <c r="I328" s="138"/>
      <c r="J328" s="138"/>
      <c r="K328" s="138"/>
    </row>
    <row r="329" spans="1:11" x14ac:dyDescent="0.3">
      <c r="A329" s="107"/>
      <c r="B329" s="107"/>
      <c r="C329" s="107"/>
      <c r="D329" s="107"/>
      <c r="E329" s="107"/>
      <c r="F329" s="138"/>
      <c r="G329" s="138"/>
      <c r="H329" s="138"/>
      <c r="I329" s="138"/>
      <c r="J329" s="138"/>
      <c r="K329" s="138"/>
    </row>
    <row r="330" spans="1:11" x14ac:dyDescent="0.3">
      <c r="A330" s="107"/>
      <c r="B330" s="107"/>
      <c r="C330" s="107"/>
      <c r="D330" s="107"/>
      <c r="E330" s="107"/>
      <c r="F330" s="138"/>
      <c r="G330" s="138"/>
      <c r="H330" s="138"/>
      <c r="I330" s="138"/>
      <c r="J330" s="138"/>
      <c r="K330" s="138"/>
    </row>
    <row r="331" spans="1:11" x14ac:dyDescent="0.3">
      <c r="A331" s="107"/>
      <c r="B331" s="107"/>
      <c r="C331" s="107"/>
      <c r="D331" s="107"/>
      <c r="E331" s="107"/>
      <c r="F331" s="138"/>
      <c r="G331" s="138"/>
      <c r="H331" s="138"/>
      <c r="I331" s="138"/>
      <c r="J331" s="138"/>
      <c r="K331" s="138"/>
    </row>
    <row r="332" spans="1:11" x14ac:dyDescent="0.3">
      <c r="A332" s="107"/>
      <c r="B332" s="107"/>
      <c r="C332" s="107"/>
      <c r="D332" s="107"/>
      <c r="E332" s="107"/>
      <c r="F332" s="138"/>
      <c r="G332" s="138"/>
      <c r="H332" s="138"/>
      <c r="I332" s="138"/>
      <c r="J332" s="138"/>
      <c r="K332" s="138"/>
    </row>
    <row r="333" spans="1:11" x14ac:dyDescent="0.3">
      <c r="A333" s="107"/>
      <c r="B333" s="107"/>
      <c r="C333" s="107"/>
      <c r="D333" s="107"/>
      <c r="E333" s="107"/>
      <c r="F333" s="138"/>
      <c r="G333" s="138"/>
      <c r="H333" s="138"/>
      <c r="I333" s="138"/>
      <c r="J333" s="138"/>
      <c r="K333" s="138"/>
    </row>
    <row r="334" spans="1:11" x14ac:dyDescent="0.3">
      <c r="A334" s="107"/>
      <c r="B334" s="107"/>
      <c r="C334" s="107"/>
      <c r="D334" s="107"/>
      <c r="E334" s="107"/>
      <c r="F334" s="138"/>
      <c r="G334" s="138"/>
      <c r="H334" s="138"/>
      <c r="I334" s="138"/>
      <c r="J334" s="138"/>
      <c r="K334" s="138"/>
    </row>
    <row r="335" spans="1:11" x14ac:dyDescent="0.3">
      <c r="A335" s="107"/>
      <c r="B335" s="107"/>
      <c r="C335" s="107"/>
      <c r="D335" s="107"/>
      <c r="E335" s="107"/>
      <c r="F335" s="138"/>
      <c r="G335" s="138"/>
      <c r="H335" s="138"/>
      <c r="I335" s="138"/>
      <c r="J335" s="138"/>
      <c r="K335" s="138"/>
    </row>
    <row r="336" spans="1:11" x14ac:dyDescent="0.3">
      <c r="A336" s="107"/>
      <c r="B336" s="107"/>
      <c r="C336" s="107"/>
      <c r="D336" s="107"/>
      <c r="E336" s="107"/>
      <c r="F336" s="138"/>
      <c r="G336" s="138"/>
      <c r="H336" s="138"/>
      <c r="I336" s="138"/>
      <c r="J336" s="138"/>
      <c r="K336" s="138"/>
    </row>
    <row r="337" spans="1:11" x14ac:dyDescent="0.3">
      <c r="A337" s="107"/>
      <c r="B337" s="107"/>
      <c r="C337" s="107"/>
      <c r="D337" s="107"/>
      <c r="E337" s="107"/>
      <c r="F337" s="138"/>
      <c r="G337" s="138"/>
      <c r="H337" s="138"/>
      <c r="I337" s="138"/>
      <c r="J337" s="138"/>
      <c r="K337" s="138"/>
    </row>
    <row r="338" spans="1:11" x14ac:dyDescent="0.3">
      <c r="A338" s="107"/>
      <c r="B338" s="107"/>
      <c r="C338" s="107"/>
      <c r="D338" s="107"/>
      <c r="E338" s="107"/>
      <c r="F338" s="138"/>
      <c r="G338" s="138"/>
      <c r="H338" s="138"/>
      <c r="I338" s="138"/>
      <c r="J338" s="138"/>
      <c r="K338" s="138"/>
    </row>
    <row r="339" spans="1:11" x14ac:dyDescent="0.3">
      <c r="A339" s="107"/>
      <c r="B339" s="107"/>
      <c r="C339" s="107"/>
      <c r="D339" s="107"/>
      <c r="E339" s="107"/>
      <c r="F339" s="138"/>
      <c r="G339" s="138"/>
      <c r="H339" s="138"/>
      <c r="I339" s="138"/>
      <c r="J339" s="138"/>
      <c r="K339" s="138"/>
    </row>
    <row r="340" spans="1:11" x14ac:dyDescent="0.3">
      <c r="A340" s="107"/>
      <c r="B340" s="107"/>
      <c r="C340" s="107"/>
      <c r="D340" s="107"/>
      <c r="E340" s="107"/>
      <c r="F340" s="138"/>
      <c r="G340" s="138"/>
      <c r="H340" s="138"/>
      <c r="I340" s="138"/>
      <c r="J340" s="138"/>
      <c r="K340" s="138"/>
    </row>
    <row r="341" spans="1:11" x14ac:dyDescent="0.3">
      <c r="A341" s="107"/>
      <c r="B341" s="107"/>
      <c r="C341" s="107"/>
      <c r="D341" s="107"/>
      <c r="E341" s="107"/>
      <c r="F341" s="138"/>
      <c r="G341" s="138"/>
      <c r="H341" s="138"/>
      <c r="I341" s="138"/>
      <c r="J341" s="138"/>
      <c r="K341" s="138"/>
    </row>
    <row r="342" spans="1:11" x14ac:dyDescent="0.3">
      <c r="A342" s="107"/>
      <c r="B342" s="107"/>
      <c r="C342" s="107"/>
      <c r="D342" s="107"/>
      <c r="E342" s="107"/>
      <c r="F342" s="138"/>
      <c r="G342" s="138"/>
      <c r="H342" s="138"/>
      <c r="I342" s="138"/>
      <c r="J342" s="138"/>
      <c r="K342" s="138"/>
    </row>
    <row r="343" spans="1:11" x14ac:dyDescent="0.3">
      <c r="A343" s="107"/>
      <c r="B343" s="107"/>
      <c r="C343" s="107"/>
      <c r="D343" s="107"/>
      <c r="E343" s="107"/>
      <c r="F343" s="138"/>
      <c r="G343" s="138"/>
      <c r="H343" s="138"/>
      <c r="I343" s="138"/>
      <c r="J343" s="138"/>
      <c r="K343" s="138"/>
    </row>
    <row r="344" spans="1:11" x14ac:dyDescent="0.3">
      <c r="A344" s="107"/>
      <c r="B344" s="107"/>
      <c r="C344" s="107"/>
      <c r="D344" s="107"/>
      <c r="E344" s="107"/>
      <c r="F344" s="138"/>
      <c r="G344" s="138"/>
      <c r="H344" s="138"/>
      <c r="I344" s="138"/>
      <c r="J344" s="138"/>
      <c r="K344" s="138"/>
    </row>
    <row r="345" spans="1:11" x14ac:dyDescent="0.3">
      <c r="A345" s="107"/>
      <c r="B345" s="107"/>
      <c r="C345" s="107"/>
      <c r="D345" s="107"/>
      <c r="E345" s="107"/>
      <c r="F345" s="138"/>
      <c r="G345" s="138"/>
      <c r="H345" s="138"/>
      <c r="I345" s="138"/>
      <c r="J345" s="138"/>
      <c r="K345" s="138"/>
    </row>
    <row r="346" spans="1:11" x14ac:dyDescent="0.3">
      <c r="A346" s="107"/>
      <c r="B346" s="107"/>
      <c r="C346" s="107"/>
      <c r="D346" s="107"/>
      <c r="E346" s="107"/>
      <c r="F346" s="138"/>
      <c r="G346" s="138"/>
      <c r="H346" s="138"/>
      <c r="I346" s="138"/>
      <c r="J346" s="138"/>
      <c r="K346" s="138"/>
    </row>
    <row r="347" spans="1:11" x14ac:dyDescent="0.3">
      <c r="A347" s="107"/>
      <c r="B347" s="107"/>
      <c r="C347" s="107"/>
      <c r="D347" s="107"/>
      <c r="E347" s="107"/>
      <c r="F347" s="138"/>
      <c r="G347" s="138"/>
      <c r="H347" s="138"/>
      <c r="I347" s="138"/>
      <c r="J347" s="138"/>
      <c r="K347" s="138"/>
    </row>
    <row r="348" spans="1:11" x14ac:dyDescent="0.3">
      <c r="A348" s="107"/>
      <c r="B348" s="107"/>
      <c r="C348" s="107"/>
      <c r="D348" s="107"/>
      <c r="E348" s="107"/>
      <c r="F348" s="138"/>
      <c r="G348" s="138"/>
      <c r="H348" s="138"/>
      <c r="I348" s="138"/>
      <c r="J348" s="138"/>
      <c r="K348" s="138"/>
    </row>
    <row r="349" spans="1:11" x14ac:dyDescent="0.3">
      <c r="A349" s="107"/>
      <c r="B349" s="107"/>
      <c r="C349" s="107"/>
      <c r="D349" s="107"/>
      <c r="E349" s="107"/>
      <c r="F349" s="138"/>
      <c r="G349" s="138"/>
      <c r="H349" s="138"/>
      <c r="I349" s="138"/>
      <c r="J349" s="138"/>
      <c r="K349" s="138"/>
    </row>
    <row r="350" spans="1:11" x14ac:dyDescent="0.3">
      <c r="A350" s="107"/>
      <c r="B350" s="107"/>
      <c r="C350" s="107"/>
      <c r="D350" s="107"/>
      <c r="E350" s="107"/>
      <c r="F350" s="138"/>
      <c r="G350" s="138"/>
      <c r="H350" s="138"/>
      <c r="I350" s="138"/>
      <c r="J350" s="138"/>
      <c r="K350" s="138"/>
    </row>
    <row r="351" spans="1:11" x14ac:dyDescent="0.3">
      <c r="A351" s="107"/>
      <c r="B351" s="107"/>
      <c r="C351" s="107"/>
      <c r="D351" s="107"/>
      <c r="E351" s="107"/>
      <c r="F351" s="138"/>
      <c r="G351" s="138"/>
      <c r="H351" s="138"/>
      <c r="I351" s="138"/>
      <c r="J351" s="138"/>
      <c r="K351" s="138"/>
    </row>
    <row r="352" spans="1:11" x14ac:dyDescent="0.3">
      <c r="A352" s="107"/>
      <c r="B352" s="107"/>
      <c r="C352" s="107"/>
      <c r="D352" s="107"/>
      <c r="E352" s="107"/>
      <c r="F352" s="138"/>
      <c r="G352" s="138"/>
      <c r="H352" s="138"/>
      <c r="I352" s="138"/>
      <c r="J352" s="138"/>
      <c r="K352" s="138"/>
    </row>
    <row r="353" spans="1:11" x14ac:dyDescent="0.3">
      <c r="A353" s="107"/>
      <c r="B353" s="107"/>
      <c r="C353" s="107"/>
      <c r="D353" s="107"/>
      <c r="E353" s="107"/>
      <c r="F353" s="138"/>
      <c r="G353" s="138"/>
      <c r="H353" s="138"/>
      <c r="I353" s="138"/>
      <c r="J353" s="138"/>
      <c r="K353" s="138"/>
    </row>
    <row r="354" spans="1:11" x14ac:dyDescent="0.3">
      <c r="A354" s="107"/>
      <c r="B354" s="107"/>
      <c r="C354" s="107"/>
      <c r="D354" s="107"/>
      <c r="E354" s="107"/>
      <c r="F354" s="138"/>
      <c r="G354" s="138"/>
      <c r="H354" s="138"/>
      <c r="I354" s="138"/>
      <c r="J354" s="138"/>
      <c r="K354" s="138"/>
    </row>
    <row r="355" spans="1:11" x14ac:dyDescent="0.3">
      <c r="A355" s="107"/>
      <c r="B355" s="107"/>
      <c r="C355" s="107"/>
      <c r="D355" s="107"/>
      <c r="E355" s="107"/>
      <c r="F355" s="138"/>
      <c r="G355" s="138"/>
      <c r="H355" s="138"/>
      <c r="I355" s="138"/>
      <c r="J355" s="138"/>
      <c r="K355" s="138"/>
    </row>
    <row r="356" spans="1:11" x14ac:dyDescent="0.3">
      <c r="A356" s="107"/>
      <c r="B356" s="107"/>
      <c r="C356" s="107"/>
      <c r="D356" s="107"/>
      <c r="E356" s="107"/>
      <c r="F356" s="138"/>
      <c r="G356" s="138"/>
      <c r="H356" s="138"/>
      <c r="I356" s="138"/>
      <c r="J356" s="138"/>
      <c r="K356" s="138"/>
    </row>
    <row r="357" spans="1:11" x14ac:dyDescent="0.3">
      <c r="A357" s="107"/>
      <c r="B357" s="107"/>
      <c r="C357" s="107"/>
      <c r="D357" s="107"/>
      <c r="E357" s="107"/>
      <c r="F357" s="138"/>
      <c r="G357" s="138"/>
      <c r="H357" s="138"/>
      <c r="I357" s="138"/>
      <c r="J357" s="138"/>
      <c r="K357" s="138"/>
    </row>
    <row r="358" spans="1:11" x14ac:dyDescent="0.3">
      <c r="A358" s="107"/>
      <c r="B358" s="107"/>
      <c r="C358" s="107"/>
      <c r="D358" s="107"/>
      <c r="E358" s="107"/>
      <c r="F358" s="138"/>
      <c r="G358" s="138"/>
      <c r="H358" s="138"/>
      <c r="I358" s="138"/>
      <c r="J358" s="138"/>
      <c r="K358" s="138"/>
    </row>
    <row r="359" spans="1:11" x14ac:dyDescent="0.3">
      <c r="A359" s="107"/>
      <c r="B359" s="107"/>
      <c r="C359" s="107"/>
      <c r="D359" s="107"/>
      <c r="E359" s="107"/>
      <c r="F359" s="138"/>
      <c r="G359" s="138"/>
      <c r="H359" s="138"/>
      <c r="I359" s="138"/>
      <c r="J359" s="138"/>
      <c r="K359" s="138"/>
    </row>
    <row r="360" spans="1:11" x14ac:dyDescent="0.3">
      <c r="A360" s="107"/>
      <c r="B360" s="107"/>
      <c r="C360" s="107"/>
      <c r="D360" s="107"/>
      <c r="E360" s="107"/>
      <c r="F360" s="138"/>
      <c r="G360" s="138"/>
      <c r="H360" s="138"/>
      <c r="I360" s="138"/>
      <c r="J360" s="138"/>
      <c r="K360" s="138"/>
    </row>
    <row r="361" spans="1:11" x14ac:dyDescent="0.3">
      <c r="A361" s="107"/>
      <c r="B361" s="107"/>
      <c r="C361" s="107"/>
      <c r="D361" s="107"/>
      <c r="E361" s="107"/>
      <c r="F361" s="138"/>
      <c r="G361" s="138"/>
      <c r="H361" s="138"/>
      <c r="I361" s="138"/>
      <c r="J361" s="138"/>
      <c r="K361" s="138"/>
    </row>
    <row r="362" spans="1:11" x14ac:dyDescent="0.3">
      <c r="A362" s="107"/>
      <c r="B362" s="107"/>
      <c r="C362" s="107"/>
      <c r="D362" s="107"/>
      <c r="E362" s="107"/>
      <c r="F362" s="138"/>
      <c r="G362" s="138"/>
      <c r="H362" s="138"/>
      <c r="I362" s="138"/>
      <c r="J362" s="138"/>
      <c r="K362" s="138"/>
    </row>
    <row r="363" spans="1:11" x14ac:dyDescent="0.3">
      <c r="A363" s="107"/>
      <c r="B363" s="107"/>
      <c r="C363" s="107"/>
      <c r="D363" s="107"/>
      <c r="E363" s="107"/>
      <c r="F363" s="138"/>
      <c r="G363" s="138"/>
      <c r="H363" s="138"/>
      <c r="I363" s="138"/>
      <c r="J363" s="138"/>
      <c r="K363" s="138"/>
    </row>
    <row r="364" spans="1:11" x14ac:dyDescent="0.3">
      <c r="A364" s="107"/>
      <c r="B364" s="107"/>
      <c r="C364" s="107"/>
      <c r="D364" s="107"/>
      <c r="E364" s="107"/>
      <c r="F364" s="138"/>
      <c r="G364" s="138"/>
      <c r="H364" s="138"/>
      <c r="I364" s="138"/>
      <c r="J364" s="138"/>
      <c r="K364" s="138"/>
    </row>
    <row r="365" spans="1:11" x14ac:dyDescent="0.3">
      <c r="A365" s="107"/>
      <c r="B365" s="107"/>
      <c r="C365" s="107"/>
      <c r="D365" s="107"/>
      <c r="E365" s="107"/>
      <c r="F365" s="138"/>
      <c r="G365" s="138"/>
      <c r="H365" s="138"/>
      <c r="I365" s="138"/>
      <c r="J365" s="138"/>
      <c r="K365" s="138"/>
    </row>
    <row r="366" spans="1:11" x14ac:dyDescent="0.3">
      <c r="A366" s="107"/>
      <c r="B366" s="107"/>
      <c r="C366" s="107"/>
      <c r="D366" s="107"/>
      <c r="E366" s="107"/>
      <c r="F366" s="138"/>
      <c r="G366" s="138"/>
      <c r="H366" s="138"/>
      <c r="I366" s="138"/>
      <c r="J366" s="138"/>
      <c r="K366" s="138"/>
    </row>
    <row r="367" spans="1:11" x14ac:dyDescent="0.3">
      <c r="A367" s="107"/>
      <c r="B367" s="107"/>
      <c r="C367" s="107"/>
      <c r="D367" s="107"/>
      <c r="E367" s="107"/>
      <c r="F367" s="138"/>
      <c r="G367" s="138"/>
      <c r="H367" s="138"/>
      <c r="I367" s="138"/>
      <c r="J367" s="138"/>
      <c r="K367" s="138"/>
    </row>
    <row r="368" spans="1:11" x14ac:dyDescent="0.3">
      <c r="A368" s="107"/>
      <c r="B368" s="107"/>
      <c r="C368" s="107"/>
      <c r="D368" s="107"/>
      <c r="E368" s="107"/>
      <c r="F368" s="138"/>
      <c r="G368" s="138"/>
      <c r="H368" s="138"/>
      <c r="I368" s="138"/>
      <c r="J368" s="138"/>
      <c r="K368" s="138"/>
    </row>
    <row r="369" spans="1:11" x14ac:dyDescent="0.3">
      <c r="A369" s="107"/>
      <c r="B369" s="107"/>
      <c r="C369" s="107"/>
      <c r="D369" s="107"/>
      <c r="E369" s="107"/>
      <c r="F369" s="138"/>
      <c r="G369" s="138"/>
      <c r="H369" s="138"/>
      <c r="I369" s="138"/>
      <c r="J369" s="138"/>
      <c r="K369" s="138"/>
    </row>
    <row r="370" spans="1:11" x14ac:dyDescent="0.3">
      <c r="A370" s="107"/>
      <c r="B370" s="107"/>
      <c r="C370" s="107"/>
      <c r="D370" s="107"/>
      <c r="E370" s="107"/>
      <c r="F370" s="138"/>
      <c r="G370" s="138"/>
      <c r="H370" s="138"/>
      <c r="I370" s="138"/>
      <c r="J370" s="138"/>
      <c r="K370" s="138"/>
    </row>
    <row r="371" spans="1:11" x14ac:dyDescent="0.3">
      <c r="A371" s="107"/>
      <c r="B371" s="107"/>
      <c r="C371" s="107"/>
      <c r="D371" s="107"/>
      <c r="E371" s="107"/>
      <c r="F371" s="138"/>
      <c r="G371" s="138"/>
      <c r="H371" s="138"/>
      <c r="I371" s="138"/>
      <c r="J371" s="138"/>
      <c r="K371" s="138"/>
    </row>
    <row r="372" spans="1:11" x14ac:dyDescent="0.3">
      <c r="A372" s="107"/>
      <c r="B372" s="107"/>
      <c r="C372" s="107"/>
      <c r="D372" s="107"/>
      <c r="E372" s="107"/>
      <c r="F372" s="138"/>
      <c r="G372" s="138"/>
      <c r="H372" s="138"/>
      <c r="I372" s="138"/>
      <c r="J372" s="138"/>
      <c r="K372" s="138"/>
    </row>
    <row r="373" spans="1:11" x14ac:dyDescent="0.3">
      <c r="A373" s="107"/>
      <c r="B373" s="107"/>
      <c r="C373" s="107"/>
      <c r="D373" s="107"/>
      <c r="E373" s="107"/>
      <c r="F373" s="138"/>
      <c r="G373" s="138"/>
      <c r="H373" s="138"/>
      <c r="I373" s="138"/>
      <c r="J373" s="138"/>
      <c r="K373" s="138"/>
    </row>
    <row r="374" spans="1:11" x14ac:dyDescent="0.3">
      <c r="A374" s="107"/>
      <c r="B374" s="107"/>
      <c r="C374" s="107"/>
      <c r="D374" s="107"/>
      <c r="E374" s="107"/>
      <c r="F374" s="138"/>
      <c r="G374" s="138"/>
      <c r="H374" s="138"/>
      <c r="I374" s="138"/>
      <c r="J374" s="138"/>
      <c r="K374" s="138"/>
    </row>
    <row r="375" spans="1:11" x14ac:dyDescent="0.3">
      <c r="A375" s="107"/>
      <c r="B375" s="107"/>
      <c r="C375" s="107"/>
      <c r="D375" s="107"/>
      <c r="E375" s="107"/>
      <c r="F375" s="138"/>
      <c r="G375" s="138"/>
      <c r="H375" s="138"/>
      <c r="I375" s="138"/>
      <c r="J375" s="138"/>
      <c r="K375" s="138"/>
    </row>
    <row r="376" spans="1:11" x14ac:dyDescent="0.3">
      <c r="A376" s="107"/>
      <c r="B376" s="107"/>
      <c r="C376" s="107"/>
      <c r="D376" s="107"/>
      <c r="E376" s="107"/>
      <c r="F376" s="138"/>
      <c r="G376" s="138"/>
      <c r="H376" s="138"/>
      <c r="I376" s="138"/>
      <c r="J376" s="138"/>
      <c r="K376" s="138"/>
    </row>
    <row r="377" spans="1:11" x14ac:dyDescent="0.3">
      <c r="A377" s="107"/>
      <c r="B377" s="107"/>
      <c r="C377" s="107"/>
      <c r="D377" s="107"/>
      <c r="E377" s="107"/>
      <c r="F377" s="138"/>
      <c r="G377" s="138"/>
      <c r="H377" s="138"/>
      <c r="I377" s="138"/>
      <c r="J377" s="138"/>
      <c r="K377" s="138"/>
    </row>
    <row r="378" spans="1:11" x14ac:dyDescent="0.3">
      <c r="A378" s="107"/>
      <c r="B378" s="107"/>
      <c r="C378" s="107"/>
      <c r="D378" s="107"/>
      <c r="E378" s="107"/>
      <c r="F378" s="138"/>
      <c r="G378" s="138"/>
      <c r="H378" s="138"/>
      <c r="I378" s="138"/>
      <c r="J378" s="138"/>
      <c r="K378" s="138"/>
    </row>
    <row r="379" spans="1:11" x14ac:dyDescent="0.3">
      <c r="A379" s="107"/>
      <c r="B379" s="107"/>
      <c r="C379" s="107"/>
      <c r="D379" s="107"/>
      <c r="E379" s="107"/>
      <c r="F379" s="138"/>
      <c r="G379" s="138"/>
      <c r="H379" s="138"/>
      <c r="I379" s="138"/>
      <c r="J379" s="138"/>
      <c r="K379" s="138"/>
    </row>
    <row r="380" spans="1:11" x14ac:dyDescent="0.3">
      <c r="A380" s="107"/>
      <c r="B380" s="107"/>
      <c r="C380" s="107"/>
      <c r="D380" s="107"/>
      <c r="E380" s="107"/>
      <c r="F380" s="138"/>
      <c r="G380" s="138"/>
      <c r="H380" s="138"/>
      <c r="I380" s="138"/>
      <c r="J380" s="138"/>
      <c r="K380" s="138"/>
    </row>
    <row r="381" spans="1:11" x14ac:dyDescent="0.3">
      <c r="A381" s="107"/>
      <c r="B381" s="107"/>
      <c r="C381" s="107"/>
      <c r="D381" s="107"/>
      <c r="E381" s="107"/>
      <c r="F381" s="138"/>
      <c r="G381" s="138"/>
      <c r="H381" s="138"/>
      <c r="I381" s="138"/>
      <c r="J381" s="138"/>
      <c r="K381" s="138"/>
    </row>
    <row r="382" spans="1:11" x14ac:dyDescent="0.3">
      <c r="A382" s="107"/>
      <c r="B382" s="107"/>
      <c r="C382" s="107"/>
      <c r="D382" s="107"/>
      <c r="E382" s="107"/>
      <c r="F382" s="138"/>
      <c r="G382" s="138"/>
      <c r="H382" s="138"/>
      <c r="I382" s="138"/>
      <c r="J382" s="138"/>
      <c r="K382" s="138"/>
    </row>
    <row r="383" spans="1:11" x14ac:dyDescent="0.3">
      <c r="A383" s="107"/>
      <c r="B383" s="107"/>
      <c r="C383" s="107"/>
      <c r="D383" s="107"/>
      <c r="E383" s="107"/>
      <c r="F383" s="138"/>
      <c r="G383" s="138"/>
      <c r="H383" s="138"/>
      <c r="I383" s="138"/>
      <c r="J383" s="138"/>
      <c r="K383" s="138"/>
    </row>
    <row r="384" spans="1:11" x14ac:dyDescent="0.3">
      <c r="A384" s="107"/>
      <c r="B384" s="107"/>
      <c r="C384" s="107"/>
      <c r="D384" s="107"/>
      <c r="E384" s="107"/>
      <c r="F384" s="138"/>
      <c r="G384" s="138"/>
      <c r="H384" s="138"/>
      <c r="I384" s="138"/>
      <c r="J384" s="138"/>
      <c r="K384" s="138"/>
    </row>
    <row r="385" spans="1:11" x14ac:dyDescent="0.3">
      <c r="A385" s="107"/>
      <c r="B385" s="107"/>
      <c r="C385" s="107"/>
      <c r="D385" s="107"/>
      <c r="E385" s="107"/>
      <c r="F385" s="138"/>
      <c r="G385" s="138"/>
      <c r="H385" s="138"/>
      <c r="I385" s="138"/>
      <c r="J385" s="138"/>
      <c r="K385" s="138"/>
    </row>
    <row r="386" spans="1:11" x14ac:dyDescent="0.3">
      <c r="A386" s="107"/>
      <c r="B386" s="107"/>
      <c r="C386" s="107"/>
      <c r="D386" s="107"/>
      <c r="E386" s="107"/>
      <c r="F386" s="138"/>
      <c r="G386" s="138"/>
      <c r="H386" s="138"/>
      <c r="I386" s="138"/>
      <c r="J386" s="138"/>
      <c r="K386" s="138"/>
    </row>
    <row r="387" spans="1:11" x14ac:dyDescent="0.3">
      <c r="A387" s="107"/>
      <c r="B387" s="107"/>
      <c r="C387" s="107"/>
      <c r="D387" s="107"/>
      <c r="E387" s="107"/>
      <c r="F387" s="138"/>
      <c r="G387" s="138"/>
      <c r="H387" s="138"/>
      <c r="I387" s="138"/>
      <c r="J387" s="138"/>
      <c r="K387" s="138"/>
    </row>
    <row r="388" spans="1:11" x14ac:dyDescent="0.3">
      <c r="A388" s="107"/>
      <c r="B388" s="107"/>
      <c r="C388" s="107"/>
      <c r="D388" s="107"/>
      <c r="E388" s="107"/>
      <c r="F388" s="138"/>
      <c r="G388" s="138"/>
      <c r="H388" s="138"/>
      <c r="I388" s="138"/>
      <c r="J388" s="138"/>
      <c r="K388" s="138"/>
    </row>
    <row r="389" spans="1:11" x14ac:dyDescent="0.3">
      <c r="A389" s="107"/>
      <c r="B389" s="107"/>
      <c r="C389" s="107"/>
      <c r="D389" s="107"/>
      <c r="E389" s="107"/>
      <c r="F389" s="138"/>
      <c r="G389" s="138"/>
      <c r="H389" s="138"/>
      <c r="I389" s="138"/>
      <c r="J389" s="138"/>
      <c r="K389" s="138"/>
    </row>
    <row r="390" spans="1:11" x14ac:dyDescent="0.3">
      <c r="A390" s="107"/>
      <c r="B390" s="107"/>
      <c r="C390" s="107"/>
      <c r="D390" s="107"/>
      <c r="E390" s="107"/>
      <c r="F390" s="138"/>
      <c r="G390" s="138"/>
      <c r="H390" s="138"/>
      <c r="I390" s="138"/>
      <c r="J390" s="138"/>
      <c r="K390" s="138"/>
    </row>
    <row r="391" spans="1:11" x14ac:dyDescent="0.3">
      <c r="A391" s="107"/>
      <c r="B391" s="107"/>
      <c r="C391" s="107"/>
      <c r="D391" s="107"/>
      <c r="E391" s="107"/>
      <c r="F391" s="138"/>
      <c r="G391" s="138"/>
      <c r="H391" s="138"/>
      <c r="I391" s="138"/>
      <c r="J391" s="138"/>
      <c r="K391" s="138"/>
    </row>
    <row r="392" spans="1:11" x14ac:dyDescent="0.3">
      <c r="A392" s="107"/>
      <c r="B392" s="107"/>
      <c r="C392" s="107"/>
      <c r="D392" s="107"/>
      <c r="E392" s="107"/>
      <c r="F392" s="138"/>
      <c r="G392" s="138"/>
      <c r="H392" s="138"/>
      <c r="I392" s="138"/>
      <c r="J392" s="138"/>
      <c r="K392" s="138"/>
    </row>
    <row r="393" spans="1:11" x14ac:dyDescent="0.3">
      <c r="A393" s="107"/>
      <c r="B393" s="107"/>
      <c r="C393" s="107"/>
      <c r="D393" s="107"/>
      <c r="E393" s="107"/>
      <c r="F393" s="138"/>
      <c r="G393" s="138"/>
      <c r="H393" s="138"/>
      <c r="I393" s="138"/>
      <c r="J393" s="138"/>
      <c r="K393" s="138"/>
    </row>
    <row r="394" spans="1:11" x14ac:dyDescent="0.3">
      <c r="A394" s="107"/>
      <c r="B394" s="107"/>
      <c r="C394" s="107"/>
      <c r="D394" s="107"/>
      <c r="E394" s="107"/>
      <c r="F394" s="138"/>
      <c r="G394" s="138"/>
      <c r="H394" s="138"/>
      <c r="I394" s="138"/>
      <c r="J394" s="138"/>
      <c r="K394" s="138"/>
    </row>
    <row r="395" spans="1:11" x14ac:dyDescent="0.3">
      <c r="A395" s="107"/>
      <c r="B395" s="107"/>
      <c r="C395" s="107"/>
      <c r="D395" s="107"/>
      <c r="E395" s="107"/>
      <c r="F395" s="138"/>
      <c r="G395" s="138"/>
      <c r="H395" s="138"/>
      <c r="I395" s="138"/>
      <c r="J395" s="138"/>
      <c r="K395" s="138"/>
    </row>
    <row r="396" spans="1:11" x14ac:dyDescent="0.3">
      <c r="A396" s="107"/>
      <c r="B396" s="107"/>
      <c r="C396" s="107"/>
      <c r="D396" s="107"/>
      <c r="E396" s="107"/>
      <c r="F396" s="138"/>
      <c r="G396" s="138"/>
      <c r="H396" s="138"/>
      <c r="I396" s="138"/>
      <c r="J396" s="138"/>
      <c r="K396" s="138"/>
    </row>
    <row r="397" spans="1:11" x14ac:dyDescent="0.3">
      <c r="A397" s="107"/>
      <c r="B397" s="107"/>
      <c r="C397" s="107"/>
      <c r="D397" s="107"/>
      <c r="E397" s="107"/>
      <c r="F397" s="138"/>
      <c r="G397" s="138"/>
      <c r="H397" s="138"/>
      <c r="I397" s="138"/>
      <c r="J397" s="138"/>
      <c r="K397" s="138"/>
    </row>
    <row r="398" spans="1:11" x14ac:dyDescent="0.3">
      <c r="A398" s="107"/>
      <c r="B398" s="107"/>
      <c r="C398" s="107"/>
      <c r="D398" s="107"/>
      <c r="E398" s="107"/>
      <c r="F398" s="138"/>
      <c r="G398" s="138"/>
      <c r="H398" s="138"/>
      <c r="I398" s="138"/>
      <c r="J398" s="138"/>
      <c r="K398" s="138"/>
    </row>
    <row r="399" spans="1:11" x14ac:dyDescent="0.3">
      <c r="A399" s="107"/>
      <c r="B399" s="107"/>
      <c r="C399" s="107"/>
      <c r="D399" s="107"/>
      <c r="E399" s="107"/>
      <c r="F399" s="138"/>
      <c r="G399" s="138"/>
      <c r="H399" s="138"/>
      <c r="I399" s="138"/>
      <c r="J399" s="138"/>
      <c r="K399" s="138"/>
    </row>
    <row r="400" spans="1:11" x14ac:dyDescent="0.3">
      <c r="A400" s="107"/>
      <c r="B400" s="107"/>
      <c r="C400" s="107"/>
      <c r="D400" s="107"/>
      <c r="E400" s="107"/>
      <c r="F400" s="138"/>
      <c r="G400" s="138"/>
      <c r="H400" s="138"/>
      <c r="I400" s="138"/>
      <c r="J400" s="138"/>
      <c r="K400" s="138"/>
    </row>
    <row r="401" spans="1:11" x14ac:dyDescent="0.3">
      <c r="A401" s="107"/>
      <c r="B401" s="107"/>
      <c r="C401" s="107"/>
      <c r="D401" s="107"/>
      <c r="E401" s="107"/>
      <c r="F401" s="138"/>
      <c r="G401" s="138"/>
      <c r="H401" s="138"/>
      <c r="I401" s="138"/>
      <c r="J401" s="138"/>
      <c r="K401" s="138"/>
    </row>
    <row r="402" spans="1:11" x14ac:dyDescent="0.3">
      <c r="A402" s="107"/>
      <c r="B402" s="107"/>
      <c r="C402" s="107"/>
      <c r="D402" s="107"/>
      <c r="E402" s="107"/>
      <c r="F402" s="138"/>
      <c r="G402" s="138"/>
      <c r="H402" s="138"/>
      <c r="I402" s="138"/>
      <c r="J402" s="138"/>
      <c r="K402" s="138"/>
    </row>
    <row r="403" spans="1:11" x14ac:dyDescent="0.3">
      <c r="A403" s="107"/>
      <c r="B403" s="107"/>
      <c r="C403" s="107"/>
      <c r="D403" s="107"/>
      <c r="E403" s="107"/>
      <c r="F403" s="138"/>
      <c r="G403" s="138"/>
      <c r="H403" s="138"/>
      <c r="I403" s="138"/>
      <c r="J403" s="138"/>
      <c r="K403" s="138"/>
    </row>
    <row r="404" spans="1:11" x14ac:dyDescent="0.3">
      <c r="A404" s="107"/>
      <c r="B404" s="107"/>
      <c r="C404" s="107"/>
      <c r="D404" s="107"/>
      <c r="E404" s="107"/>
      <c r="F404" s="138"/>
      <c r="G404" s="138"/>
      <c r="H404" s="138"/>
      <c r="I404" s="138"/>
      <c r="J404" s="138"/>
      <c r="K404" s="138"/>
    </row>
    <row r="405" spans="1:11" x14ac:dyDescent="0.3">
      <c r="A405" s="107"/>
      <c r="B405" s="107"/>
      <c r="C405" s="107"/>
      <c r="D405" s="107"/>
      <c r="E405" s="107"/>
      <c r="F405" s="138"/>
      <c r="G405" s="138"/>
      <c r="H405" s="138"/>
      <c r="I405" s="138"/>
      <c r="J405" s="138"/>
      <c r="K405" s="138"/>
    </row>
    <row r="406" spans="1:11" x14ac:dyDescent="0.3">
      <c r="A406" s="107"/>
      <c r="B406" s="107"/>
      <c r="C406" s="107"/>
      <c r="D406" s="107"/>
      <c r="E406" s="107"/>
      <c r="F406" s="138"/>
      <c r="G406" s="138"/>
      <c r="H406" s="138"/>
      <c r="I406" s="138"/>
      <c r="J406" s="138"/>
      <c r="K406" s="138"/>
    </row>
    <row r="407" spans="1:11" x14ac:dyDescent="0.3">
      <c r="A407" s="107"/>
      <c r="B407" s="107"/>
      <c r="C407" s="107"/>
      <c r="D407" s="107"/>
      <c r="E407" s="107"/>
      <c r="F407" s="138"/>
      <c r="G407" s="138"/>
      <c r="H407" s="138"/>
      <c r="I407" s="138"/>
      <c r="J407" s="138"/>
      <c r="K407" s="138"/>
    </row>
    <row r="408" spans="1:11" x14ac:dyDescent="0.3">
      <c r="A408" s="107"/>
      <c r="B408" s="107"/>
      <c r="C408" s="107"/>
      <c r="D408" s="107"/>
      <c r="E408" s="107"/>
      <c r="F408" s="138"/>
      <c r="G408" s="138"/>
      <c r="H408" s="138"/>
      <c r="I408" s="138"/>
      <c r="J408" s="138"/>
      <c r="K408" s="138"/>
    </row>
    <row r="409" spans="1:11" x14ac:dyDescent="0.3">
      <c r="A409" s="107"/>
      <c r="B409" s="107"/>
      <c r="C409" s="107"/>
      <c r="D409" s="107"/>
      <c r="E409" s="107"/>
      <c r="F409" s="138"/>
      <c r="G409" s="138"/>
      <c r="H409" s="138"/>
      <c r="I409" s="138"/>
      <c r="J409" s="138"/>
      <c r="K409" s="138"/>
    </row>
    <row r="410" spans="1:11" x14ac:dyDescent="0.3">
      <c r="A410" s="107"/>
      <c r="B410" s="107"/>
      <c r="C410" s="107"/>
      <c r="D410" s="107"/>
      <c r="E410" s="107"/>
      <c r="F410" s="138"/>
      <c r="G410" s="138"/>
      <c r="H410" s="138"/>
      <c r="I410" s="138"/>
      <c r="J410" s="138"/>
      <c r="K410" s="138"/>
    </row>
    <row r="411" spans="1:11" x14ac:dyDescent="0.3">
      <c r="A411" s="107"/>
      <c r="B411" s="107"/>
      <c r="C411" s="107"/>
      <c r="D411" s="107"/>
      <c r="E411" s="107"/>
      <c r="F411" s="138"/>
      <c r="G411" s="138"/>
      <c r="H411" s="138"/>
      <c r="I411" s="138"/>
      <c r="J411" s="138"/>
      <c r="K411" s="138"/>
    </row>
    <row r="412" spans="1:11" x14ac:dyDescent="0.3">
      <c r="A412" s="107"/>
      <c r="B412" s="107"/>
      <c r="C412" s="107"/>
      <c r="D412" s="107"/>
      <c r="E412" s="107"/>
      <c r="F412" s="138"/>
      <c r="G412" s="138"/>
      <c r="H412" s="138"/>
      <c r="I412" s="138"/>
      <c r="J412" s="138"/>
      <c r="K412" s="138"/>
    </row>
    <row r="413" spans="1:11" x14ac:dyDescent="0.3">
      <c r="A413" s="107"/>
      <c r="B413" s="107"/>
      <c r="C413" s="107"/>
      <c r="D413" s="107"/>
      <c r="E413" s="107"/>
      <c r="F413" s="138"/>
      <c r="G413" s="138"/>
      <c r="H413" s="138"/>
      <c r="I413" s="138"/>
      <c r="J413" s="138"/>
      <c r="K413" s="138"/>
    </row>
    <row r="414" spans="1:11" x14ac:dyDescent="0.3">
      <c r="A414" s="107"/>
      <c r="B414" s="107"/>
      <c r="C414" s="107"/>
      <c r="D414" s="107"/>
      <c r="E414" s="107"/>
      <c r="F414" s="138"/>
      <c r="G414" s="138"/>
      <c r="H414" s="138"/>
      <c r="I414" s="138"/>
      <c r="J414" s="138"/>
      <c r="K414" s="138"/>
    </row>
    <row r="415" spans="1:11" x14ac:dyDescent="0.3">
      <c r="A415" s="107"/>
      <c r="B415" s="107"/>
      <c r="C415" s="107"/>
      <c r="D415" s="107"/>
      <c r="E415" s="107"/>
      <c r="F415" s="138"/>
      <c r="G415" s="138"/>
      <c r="H415" s="138"/>
      <c r="I415" s="138"/>
      <c r="J415" s="138"/>
      <c r="K415" s="138"/>
    </row>
    <row r="416" spans="1:11" x14ac:dyDescent="0.3">
      <c r="A416" s="107"/>
      <c r="B416" s="107"/>
      <c r="C416" s="107"/>
      <c r="D416" s="107"/>
      <c r="E416" s="107"/>
      <c r="F416" s="138"/>
      <c r="G416" s="138"/>
      <c r="H416" s="138"/>
      <c r="I416" s="138"/>
      <c r="J416" s="138"/>
      <c r="K416" s="138"/>
    </row>
    <row r="417" spans="1:11" x14ac:dyDescent="0.3">
      <c r="A417" s="107"/>
      <c r="B417" s="107"/>
      <c r="C417" s="107"/>
      <c r="D417" s="107"/>
      <c r="E417" s="107"/>
      <c r="F417" s="138"/>
      <c r="G417" s="138"/>
      <c r="H417" s="138"/>
      <c r="I417" s="138"/>
      <c r="J417" s="138"/>
      <c r="K417" s="138"/>
    </row>
    <row r="418" spans="1:11" x14ac:dyDescent="0.3">
      <c r="A418" s="107"/>
      <c r="B418" s="107"/>
      <c r="C418" s="107"/>
      <c r="D418" s="107"/>
      <c r="E418" s="107"/>
      <c r="F418" s="138"/>
      <c r="G418" s="138"/>
      <c r="H418" s="138"/>
      <c r="I418" s="138"/>
      <c r="J418" s="138"/>
      <c r="K418" s="138"/>
    </row>
    <row r="419" spans="1:11" x14ac:dyDescent="0.3">
      <c r="A419" s="107"/>
      <c r="B419" s="107"/>
      <c r="C419" s="107"/>
      <c r="D419" s="107"/>
      <c r="E419" s="107"/>
      <c r="F419" s="138"/>
      <c r="G419" s="138"/>
      <c r="H419" s="138"/>
      <c r="I419" s="138"/>
      <c r="J419" s="138"/>
      <c r="K419" s="138"/>
    </row>
    <row r="420" spans="1:11" x14ac:dyDescent="0.3">
      <c r="A420" s="107"/>
      <c r="B420" s="107"/>
      <c r="C420" s="107"/>
      <c r="D420" s="107"/>
      <c r="E420" s="107"/>
      <c r="F420" s="138"/>
      <c r="G420" s="138"/>
      <c r="H420" s="138"/>
      <c r="I420" s="138"/>
      <c r="J420" s="138"/>
      <c r="K420" s="138"/>
    </row>
    <row r="421" spans="1:11" x14ac:dyDescent="0.3">
      <c r="A421" s="107"/>
      <c r="B421" s="107"/>
      <c r="C421" s="107"/>
      <c r="D421" s="107"/>
      <c r="E421" s="107"/>
      <c r="F421" s="138"/>
      <c r="G421" s="138"/>
      <c r="H421" s="138"/>
      <c r="I421" s="138"/>
      <c r="J421" s="138"/>
      <c r="K421" s="138"/>
    </row>
    <row r="422" spans="1:11" x14ac:dyDescent="0.3">
      <c r="A422" s="107"/>
      <c r="B422" s="107"/>
      <c r="C422" s="107"/>
      <c r="D422" s="107"/>
      <c r="E422" s="107"/>
      <c r="F422" s="138"/>
      <c r="G422" s="138"/>
      <c r="H422" s="138"/>
      <c r="I422" s="138"/>
      <c r="J422" s="138"/>
      <c r="K422" s="138"/>
    </row>
    <row r="423" spans="1:11" x14ac:dyDescent="0.3">
      <c r="A423" s="107"/>
      <c r="B423" s="107"/>
      <c r="C423" s="107"/>
      <c r="D423" s="107"/>
      <c r="E423" s="107"/>
      <c r="F423" s="138"/>
      <c r="G423" s="138"/>
      <c r="H423" s="138"/>
      <c r="I423" s="138"/>
      <c r="J423" s="138"/>
      <c r="K423" s="138"/>
    </row>
    <row r="424" spans="1:11" x14ac:dyDescent="0.3">
      <c r="A424" s="107"/>
      <c r="B424" s="107"/>
      <c r="C424" s="107"/>
      <c r="D424" s="107"/>
      <c r="E424" s="107"/>
      <c r="F424" s="138"/>
      <c r="G424" s="138"/>
      <c r="H424" s="138"/>
      <c r="I424" s="138"/>
      <c r="J424" s="138"/>
      <c r="K424" s="138"/>
    </row>
    <row r="425" spans="1:11" x14ac:dyDescent="0.3">
      <c r="A425" s="107"/>
      <c r="B425" s="107"/>
      <c r="C425" s="107"/>
      <c r="D425" s="107"/>
      <c r="E425" s="107"/>
      <c r="F425" s="138"/>
      <c r="G425" s="138"/>
      <c r="H425" s="138"/>
      <c r="I425" s="138"/>
      <c r="J425" s="138"/>
      <c r="K425" s="138"/>
    </row>
    <row r="426" spans="1:11" x14ac:dyDescent="0.3">
      <c r="A426" s="107"/>
      <c r="B426" s="107"/>
      <c r="C426" s="107"/>
      <c r="D426" s="107"/>
      <c r="E426" s="107"/>
      <c r="F426" s="138"/>
      <c r="G426" s="138"/>
      <c r="H426" s="138"/>
      <c r="I426" s="138"/>
      <c r="J426" s="138"/>
      <c r="K426" s="138"/>
    </row>
    <row r="427" spans="1:11" x14ac:dyDescent="0.3">
      <c r="A427" s="107"/>
      <c r="B427" s="107"/>
      <c r="C427" s="107"/>
      <c r="D427" s="107"/>
      <c r="E427" s="107"/>
      <c r="F427" s="138"/>
      <c r="G427" s="138"/>
      <c r="H427" s="138"/>
      <c r="I427" s="138"/>
      <c r="J427" s="138"/>
      <c r="K427" s="138"/>
    </row>
    <row r="428" spans="1:11" x14ac:dyDescent="0.3">
      <c r="A428" s="107"/>
      <c r="B428" s="107"/>
      <c r="C428" s="107"/>
      <c r="D428" s="107"/>
      <c r="E428" s="107"/>
      <c r="F428" s="138"/>
      <c r="G428" s="138"/>
      <c r="H428" s="138"/>
      <c r="I428" s="138"/>
      <c r="J428" s="138"/>
      <c r="K428" s="138"/>
    </row>
    <row r="429" spans="1:11" x14ac:dyDescent="0.3">
      <c r="A429" s="107"/>
      <c r="B429" s="107"/>
      <c r="C429" s="107"/>
      <c r="D429" s="107"/>
      <c r="E429" s="107"/>
      <c r="F429" s="138"/>
      <c r="G429" s="138"/>
      <c r="H429" s="138"/>
      <c r="I429" s="138"/>
      <c r="J429" s="138"/>
      <c r="K429" s="138"/>
    </row>
    <row r="430" spans="1:11" x14ac:dyDescent="0.3">
      <c r="A430" s="107"/>
      <c r="B430" s="107"/>
      <c r="C430" s="107"/>
      <c r="D430" s="107"/>
      <c r="E430" s="107"/>
      <c r="F430" s="138"/>
      <c r="G430" s="138"/>
      <c r="H430" s="138"/>
      <c r="I430" s="138"/>
      <c r="J430" s="138"/>
      <c r="K430" s="138"/>
    </row>
    <row r="431" spans="1:11" x14ac:dyDescent="0.3">
      <c r="A431" s="107"/>
      <c r="B431" s="107"/>
      <c r="C431" s="107"/>
      <c r="D431" s="107"/>
      <c r="E431" s="107"/>
      <c r="F431" s="138"/>
      <c r="G431" s="138"/>
      <c r="H431" s="138"/>
      <c r="I431" s="138"/>
      <c r="J431" s="138"/>
      <c r="K431" s="138"/>
    </row>
    <row r="432" spans="1:11" x14ac:dyDescent="0.3">
      <c r="A432" s="107"/>
      <c r="B432" s="107"/>
      <c r="C432" s="107"/>
      <c r="D432" s="107"/>
      <c r="E432" s="107"/>
      <c r="F432" s="138"/>
      <c r="G432" s="138"/>
      <c r="H432" s="138"/>
      <c r="I432" s="138"/>
      <c r="J432" s="138"/>
      <c r="K432" s="138"/>
    </row>
    <row r="433" spans="1:11" x14ac:dyDescent="0.3">
      <c r="A433" s="107"/>
      <c r="B433" s="107"/>
      <c r="C433" s="107"/>
      <c r="D433" s="107"/>
      <c r="E433" s="107"/>
      <c r="F433" s="138"/>
      <c r="G433" s="138"/>
      <c r="H433" s="138"/>
      <c r="I433" s="138"/>
      <c r="J433" s="138"/>
      <c r="K433" s="138"/>
    </row>
    <row r="434" spans="1:11" x14ac:dyDescent="0.3">
      <c r="A434" s="107"/>
      <c r="B434" s="107"/>
      <c r="C434" s="107"/>
      <c r="D434" s="107"/>
      <c r="E434" s="107"/>
      <c r="F434" s="138"/>
      <c r="G434" s="138"/>
      <c r="H434" s="138"/>
      <c r="I434" s="138"/>
      <c r="J434" s="138"/>
      <c r="K434" s="138"/>
    </row>
    <row r="435" spans="1:11" x14ac:dyDescent="0.3">
      <c r="A435" s="107"/>
      <c r="B435" s="107"/>
      <c r="C435" s="107"/>
      <c r="D435" s="107"/>
      <c r="E435" s="107"/>
      <c r="F435" s="138"/>
      <c r="G435" s="138"/>
      <c r="H435" s="138"/>
      <c r="I435" s="138"/>
      <c r="J435" s="138"/>
      <c r="K435" s="138"/>
    </row>
    <row r="436" spans="1:11" x14ac:dyDescent="0.3">
      <c r="A436" s="107"/>
      <c r="B436" s="107"/>
      <c r="C436" s="107"/>
      <c r="D436" s="107"/>
      <c r="E436" s="107"/>
      <c r="F436" s="138"/>
      <c r="G436" s="138"/>
      <c r="H436" s="138"/>
      <c r="I436" s="138"/>
      <c r="J436" s="138"/>
      <c r="K436" s="138"/>
    </row>
    <row r="437" spans="1:11" x14ac:dyDescent="0.3">
      <c r="A437" s="107"/>
      <c r="B437" s="107"/>
      <c r="C437" s="107"/>
      <c r="D437" s="107"/>
      <c r="E437" s="107"/>
      <c r="F437" s="138"/>
      <c r="G437" s="138"/>
      <c r="H437" s="138"/>
      <c r="I437" s="138"/>
      <c r="J437" s="138"/>
      <c r="K437" s="138"/>
    </row>
    <row r="438" spans="1:11" x14ac:dyDescent="0.3">
      <c r="A438" s="107"/>
      <c r="B438" s="107"/>
      <c r="C438" s="107"/>
      <c r="D438" s="107"/>
      <c r="E438" s="107"/>
      <c r="F438" s="138"/>
      <c r="G438" s="138"/>
      <c r="H438" s="138"/>
      <c r="I438" s="138"/>
      <c r="J438" s="138"/>
      <c r="K438" s="138"/>
    </row>
    <row r="439" spans="1:11" x14ac:dyDescent="0.3">
      <c r="A439" s="107"/>
      <c r="B439" s="107"/>
      <c r="C439" s="107"/>
      <c r="D439" s="107"/>
      <c r="E439" s="107"/>
      <c r="F439" s="138"/>
      <c r="G439" s="138"/>
      <c r="H439" s="138"/>
      <c r="I439" s="138"/>
      <c r="J439" s="138"/>
      <c r="K439" s="138"/>
    </row>
    <row r="440" spans="1:11" x14ac:dyDescent="0.3">
      <c r="A440" s="107"/>
      <c r="B440" s="107"/>
      <c r="C440" s="107"/>
      <c r="D440" s="107"/>
      <c r="E440" s="107"/>
      <c r="F440" s="138"/>
      <c r="G440" s="138"/>
      <c r="H440" s="138"/>
      <c r="I440" s="138"/>
      <c r="J440" s="138"/>
      <c r="K440" s="138"/>
    </row>
    <row r="441" spans="1:11" x14ac:dyDescent="0.3">
      <c r="A441" s="107"/>
      <c r="B441" s="107"/>
      <c r="C441" s="107"/>
      <c r="D441" s="107"/>
      <c r="E441" s="107"/>
      <c r="F441" s="138"/>
      <c r="G441" s="138"/>
      <c r="H441" s="138"/>
      <c r="I441" s="138"/>
      <c r="J441" s="138"/>
      <c r="K441" s="138"/>
    </row>
    <row r="442" spans="1:11" x14ac:dyDescent="0.3">
      <c r="A442" s="107"/>
      <c r="B442" s="107"/>
      <c r="C442" s="107"/>
      <c r="D442" s="107"/>
      <c r="E442" s="107"/>
      <c r="F442" s="138"/>
      <c r="G442" s="138"/>
      <c r="H442" s="138"/>
      <c r="I442" s="138"/>
      <c r="J442" s="138"/>
      <c r="K442" s="138"/>
    </row>
    <row r="443" spans="1:11" x14ac:dyDescent="0.3">
      <c r="A443" s="107"/>
      <c r="B443" s="107"/>
      <c r="C443" s="107"/>
      <c r="D443" s="107"/>
      <c r="E443" s="107"/>
      <c r="F443" s="138"/>
      <c r="G443" s="138"/>
      <c r="H443" s="138"/>
      <c r="I443" s="138"/>
      <c r="J443" s="138"/>
      <c r="K443" s="138"/>
    </row>
    <row r="444" spans="1:11" x14ac:dyDescent="0.3">
      <c r="A444" s="107"/>
      <c r="B444" s="107"/>
      <c r="C444" s="107"/>
      <c r="D444" s="107"/>
      <c r="E444" s="107"/>
      <c r="F444" s="138"/>
      <c r="G444" s="138"/>
      <c r="H444" s="138"/>
      <c r="I444" s="138"/>
      <c r="J444" s="138"/>
      <c r="K444" s="138"/>
    </row>
    <row r="445" spans="1:11" x14ac:dyDescent="0.3">
      <c r="A445" s="107"/>
      <c r="B445" s="107"/>
      <c r="C445" s="107"/>
      <c r="D445" s="107"/>
      <c r="E445" s="107"/>
      <c r="F445" s="138"/>
      <c r="G445" s="138"/>
      <c r="H445" s="138"/>
      <c r="I445" s="138"/>
      <c r="J445" s="138"/>
      <c r="K445" s="138"/>
    </row>
    <row r="446" spans="1:11" x14ac:dyDescent="0.3">
      <c r="A446" s="107"/>
      <c r="B446" s="107"/>
      <c r="C446" s="107"/>
      <c r="D446" s="107"/>
      <c r="E446" s="107"/>
      <c r="F446" s="138"/>
      <c r="G446" s="138"/>
      <c r="H446" s="138"/>
      <c r="I446" s="138"/>
      <c r="J446" s="138"/>
      <c r="K446" s="138"/>
    </row>
    <row r="447" spans="1:11" x14ac:dyDescent="0.3">
      <c r="A447" s="107"/>
      <c r="B447" s="107"/>
      <c r="C447" s="107"/>
      <c r="D447" s="107"/>
      <c r="E447" s="107"/>
      <c r="F447" s="138"/>
      <c r="G447" s="138"/>
      <c r="H447" s="138"/>
      <c r="I447" s="138"/>
      <c r="J447" s="138"/>
      <c r="K447" s="138"/>
    </row>
    <row r="448" spans="1:11" x14ac:dyDescent="0.3">
      <c r="A448" s="107"/>
      <c r="B448" s="107"/>
      <c r="C448" s="107"/>
      <c r="D448" s="107"/>
      <c r="E448" s="107"/>
      <c r="F448" s="138"/>
      <c r="G448" s="138"/>
      <c r="H448" s="138"/>
      <c r="I448" s="138"/>
      <c r="J448" s="138"/>
      <c r="K448" s="138"/>
    </row>
    <row r="449" spans="1:11" x14ac:dyDescent="0.3">
      <c r="A449" s="107"/>
      <c r="B449" s="107"/>
      <c r="C449" s="107"/>
      <c r="D449" s="107"/>
      <c r="E449" s="107"/>
      <c r="F449" s="138"/>
      <c r="G449" s="138"/>
      <c r="H449" s="138"/>
      <c r="I449" s="138"/>
      <c r="J449" s="138"/>
      <c r="K449" s="138"/>
    </row>
    <row r="450" spans="1:11" x14ac:dyDescent="0.3">
      <c r="A450" s="107"/>
      <c r="B450" s="107"/>
      <c r="C450" s="107"/>
      <c r="D450" s="107"/>
      <c r="E450" s="107"/>
      <c r="F450" s="138"/>
      <c r="G450" s="138"/>
      <c r="H450" s="138"/>
      <c r="I450" s="138"/>
      <c r="J450" s="138"/>
      <c r="K450" s="138"/>
    </row>
    <row r="451" spans="1:11" x14ac:dyDescent="0.3">
      <c r="A451" s="107"/>
      <c r="B451" s="107"/>
      <c r="C451" s="107"/>
      <c r="D451" s="107"/>
      <c r="E451" s="107"/>
      <c r="F451" s="138"/>
      <c r="G451" s="138"/>
      <c r="H451" s="138"/>
      <c r="I451" s="138"/>
      <c r="J451" s="138"/>
      <c r="K451" s="138"/>
    </row>
    <row r="452" spans="1:11" x14ac:dyDescent="0.3">
      <c r="A452" s="107"/>
      <c r="B452" s="107"/>
      <c r="C452" s="107"/>
      <c r="D452" s="107"/>
      <c r="E452" s="107"/>
      <c r="F452" s="138"/>
      <c r="G452" s="138"/>
      <c r="H452" s="138"/>
      <c r="I452" s="138"/>
      <c r="J452" s="138"/>
      <c r="K452" s="138"/>
    </row>
    <row r="453" spans="1:11" x14ac:dyDescent="0.3">
      <c r="A453" s="107"/>
      <c r="B453" s="107"/>
      <c r="C453" s="107"/>
      <c r="D453" s="107"/>
      <c r="E453" s="107"/>
      <c r="F453" s="138"/>
      <c r="G453" s="138"/>
      <c r="H453" s="138"/>
      <c r="I453" s="138"/>
      <c r="J453" s="138"/>
      <c r="K453" s="138"/>
    </row>
    <row r="454" spans="1:11" x14ac:dyDescent="0.3">
      <c r="A454" s="107"/>
      <c r="B454" s="107"/>
      <c r="C454" s="107"/>
      <c r="D454" s="107"/>
      <c r="E454" s="107"/>
      <c r="F454" s="138"/>
      <c r="G454" s="138"/>
      <c r="H454" s="138"/>
      <c r="I454" s="138"/>
      <c r="J454" s="138"/>
      <c r="K454" s="138"/>
    </row>
    <row r="455" spans="1:11" x14ac:dyDescent="0.3">
      <c r="A455" s="107"/>
      <c r="B455" s="107"/>
      <c r="C455" s="107"/>
      <c r="D455" s="107"/>
      <c r="E455" s="107"/>
      <c r="F455" s="138"/>
      <c r="G455" s="138"/>
      <c r="H455" s="138"/>
      <c r="I455" s="138"/>
      <c r="J455" s="138"/>
      <c r="K455" s="138"/>
    </row>
    <row r="456" spans="1:11" x14ac:dyDescent="0.3">
      <c r="A456" s="107"/>
      <c r="B456" s="107"/>
      <c r="C456" s="107"/>
      <c r="D456" s="107"/>
      <c r="E456" s="107"/>
      <c r="F456" s="138"/>
      <c r="G456" s="138"/>
      <c r="H456" s="138"/>
      <c r="I456" s="138"/>
      <c r="J456" s="138"/>
      <c r="K456" s="138"/>
    </row>
    <row r="457" spans="1:11" x14ac:dyDescent="0.3">
      <c r="A457" s="107"/>
      <c r="B457" s="107"/>
      <c r="C457" s="107"/>
      <c r="D457" s="107"/>
      <c r="E457" s="107"/>
      <c r="F457" s="138"/>
      <c r="G457" s="138"/>
      <c r="H457" s="138"/>
      <c r="I457" s="138"/>
      <c r="J457" s="138"/>
      <c r="K457" s="138"/>
    </row>
    <row r="458" spans="1:11" x14ac:dyDescent="0.3">
      <c r="A458" s="107"/>
      <c r="B458" s="107"/>
      <c r="C458" s="107"/>
      <c r="D458" s="107"/>
      <c r="E458" s="107"/>
      <c r="F458" s="138"/>
      <c r="G458" s="138"/>
      <c r="H458" s="138"/>
      <c r="I458" s="138"/>
      <c r="J458" s="138"/>
      <c r="K458" s="138"/>
    </row>
    <row r="459" spans="1:11" x14ac:dyDescent="0.3">
      <c r="A459" s="107"/>
      <c r="B459" s="107"/>
      <c r="C459" s="107"/>
      <c r="D459" s="107"/>
      <c r="E459" s="107"/>
      <c r="F459" s="138"/>
      <c r="G459" s="138"/>
      <c r="H459" s="138"/>
      <c r="I459" s="138"/>
      <c r="J459" s="138"/>
      <c r="K459" s="138"/>
    </row>
    <row r="460" spans="1:11" x14ac:dyDescent="0.3">
      <c r="A460" s="107"/>
      <c r="B460" s="107"/>
      <c r="C460" s="107"/>
      <c r="D460" s="107"/>
      <c r="E460" s="107"/>
      <c r="F460" s="138"/>
      <c r="G460" s="138"/>
      <c r="H460" s="138"/>
      <c r="I460" s="138"/>
      <c r="J460" s="138"/>
      <c r="K460" s="138"/>
    </row>
    <row r="461" spans="1:11" x14ac:dyDescent="0.3">
      <c r="A461" s="107"/>
      <c r="B461" s="107"/>
      <c r="C461" s="107"/>
      <c r="D461" s="107"/>
      <c r="E461" s="107"/>
      <c r="F461" s="138"/>
      <c r="G461" s="138"/>
      <c r="H461" s="138"/>
      <c r="I461" s="138"/>
      <c r="J461" s="138"/>
      <c r="K461" s="138"/>
    </row>
    <row r="462" spans="1:11" x14ac:dyDescent="0.3">
      <c r="A462" s="107"/>
      <c r="B462" s="107"/>
      <c r="C462" s="107"/>
      <c r="D462" s="107"/>
      <c r="E462" s="107"/>
      <c r="F462" s="138"/>
      <c r="G462" s="138"/>
      <c r="H462" s="138"/>
      <c r="I462" s="138"/>
      <c r="J462" s="138"/>
      <c r="K462" s="138"/>
    </row>
    <row r="463" spans="1:11" x14ac:dyDescent="0.3">
      <c r="A463" s="107"/>
      <c r="B463" s="107"/>
      <c r="C463" s="107"/>
      <c r="D463" s="107"/>
      <c r="E463" s="107"/>
      <c r="F463" s="138"/>
      <c r="G463" s="138"/>
      <c r="H463" s="138"/>
      <c r="I463" s="138"/>
      <c r="J463" s="138"/>
      <c r="K463" s="138"/>
    </row>
    <row r="464" spans="1:11" x14ac:dyDescent="0.3">
      <c r="A464" s="107"/>
      <c r="B464" s="107"/>
      <c r="C464" s="107"/>
      <c r="D464" s="107"/>
      <c r="E464" s="107"/>
      <c r="F464" s="138"/>
      <c r="G464" s="138"/>
      <c r="H464" s="138"/>
      <c r="I464" s="138"/>
      <c r="J464" s="138"/>
      <c r="K464" s="138"/>
    </row>
    <row r="465" spans="1:11" x14ac:dyDescent="0.3">
      <c r="A465" s="107"/>
      <c r="B465" s="107"/>
      <c r="C465" s="107"/>
      <c r="D465" s="107"/>
      <c r="E465" s="107"/>
      <c r="F465" s="138"/>
      <c r="G465" s="138"/>
      <c r="H465" s="138"/>
      <c r="I465" s="138"/>
      <c r="J465" s="138"/>
      <c r="K465" s="138"/>
    </row>
    <row r="466" spans="1:11" x14ac:dyDescent="0.3">
      <c r="A466" s="107"/>
      <c r="B466" s="107"/>
      <c r="C466" s="107"/>
      <c r="D466" s="107"/>
      <c r="E466" s="107"/>
      <c r="F466" s="138"/>
      <c r="G466" s="138"/>
      <c r="H466" s="138"/>
      <c r="I466" s="138"/>
      <c r="J466" s="138"/>
      <c r="K466" s="138"/>
    </row>
    <row r="467" spans="1:11" x14ac:dyDescent="0.3">
      <c r="A467" s="107"/>
      <c r="B467" s="107"/>
      <c r="C467" s="107"/>
      <c r="D467" s="107"/>
      <c r="E467" s="107"/>
      <c r="F467" s="138"/>
      <c r="G467" s="138"/>
      <c r="H467" s="138"/>
      <c r="I467" s="138"/>
      <c r="J467" s="138"/>
      <c r="K467" s="138"/>
    </row>
    <row r="468" spans="1:11" x14ac:dyDescent="0.3">
      <c r="A468" s="107"/>
      <c r="B468" s="107"/>
      <c r="C468" s="107"/>
      <c r="D468" s="107"/>
      <c r="E468" s="107"/>
      <c r="F468" s="138"/>
      <c r="G468" s="138"/>
      <c r="H468" s="138"/>
      <c r="I468" s="138"/>
      <c r="J468" s="138"/>
      <c r="K468" s="138"/>
    </row>
    <row r="469" spans="1:11" x14ac:dyDescent="0.3">
      <c r="A469" s="107"/>
      <c r="B469" s="107"/>
      <c r="C469" s="107"/>
      <c r="D469" s="107"/>
      <c r="E469" s="107"/>
      <c r="F469" s="138"/>
      <c r="G469" s="138"/>
      <c r="H469" s="138"/>
      <c r="I469" s="138"/>
      <c r="J469" s="138"/>
      <c r="K469" s="138"/>
    </row>
    <row r="470" spans="1:11" x14ac:dyDescent="0.3">
      <c r="A470" s="107"/>
      <c r="B470" s="107"/>
      <c r="C470" s="107"/>
      <c r="D470" s="107"/>
      <c r="E470" s="107"/>
      <c r="F470" s="138"/>
      <c r="G470" s="138"/>
      <c r="H470" s="138"/>
      <c r="I470" s="138"/>
      <c r="J470" s="138"/>
      <c r="K470" s="138"/>
    </row>
    <row r="471" spans="1:11" x14ac:dyDescent="0.3">
      <c r="A471" s="107"/>
      <c r="B471" s="107"/>
      <c r="C471" s="107"/>
      <c r="D471" s="107"/>
      <c r="E471" s="107"/>
      <c r="F471" s="138"/>
      <c r="G471" s="138"/>
      <c r="H471" s="138"/>
      <c r="I471" s="138"/>
      <c r="J471" s="138"/>
      <c r="K471" s="138"/>
    </row>
    <row r="472" spans="1:11" x14ac:dyDescent="0.3">
      <c r="A472" s="107"/>
      <c r="B472" s="107"/>
      <c r="C472" s="107"/>
      <c r="D472" s="107"/>
      <c r="E472" s="107"/>
      <c r="F472" s="138"/>
      <c r="G472" s="138"/>
      <c r="H472" s="138"/>
      <c r="I472" s="138"/>
      <c r="J472" s="138"/>
      <c r="K472" s="138"/>
    </row>
    <row r="473" spans="1:11" x14ac:dyDescent="0.3">
      <c r="A473" s="107"/>
      <c r="B473" s="107"/>
      <c r="C473" s="107"/>
      <c r="D473" s="107"/>
      <c r="E473" s="107"/>
      <c r="F473" s="138"/>
      <c r="G473" s="138"/>
      <c r="H473" s="138"/>
      <c r="I473" s="138"/>
      <c r="J473" s="138"/>
      <c r="K473" s="138"/>
    </row>
    <row r="474" spans="1:11" x14ac:dyDescent="0.3">
      <c r="A474" s="107"/>
      <c r="B474" s="107"/>
      <c r="C474" s="107"/>
      <c r="D474" s="107"/>
      <c r="E474" s="107"/>
      <c r="F474" s="138"/>
      <c r="G474" s="138"/>
      <c r="H474" s="138"/>
      <c r="I474" s="138"/>
      <c r="J474" s="138"/>
      <c r="K474" s="138"/>
    </row>
    <row r="475" spans="1:11" x14ac:dyDescent="0.3">
      <c r="A475" s="107"/>
      <c r="B475" s="107"/>
      <c r="C475" s="107"/>
      <c r="D475" s="107"/>
      <c r="E475" s="107"/>
      <c r="F475" s="138"/>
      <c r="G475" s="138"/>
      <c r="H475" s="138"/>
      <c r="I475" s="138"/>
      <c r="J475" s="138"/>
      <c r="K475" s="138"/>
    </row>
    <row r="476" spans="1:11" x14ac:dyDescent="0.3">
      <c r="A476" s="107"/>
      <c r="B476" s="107"/>
      <c r="C476" s="107"/>
      <c r="D476" s="107"/>
      <c r="E476" s="107"/>
      <c r="F476" s="138"/>
      <c r="G476" s="138"/>
      <c r="H476" s="138"/>
      <c r="I476" s="138"/>
      <c r="J476" s="138"/>
      <c r="K476" s="138"/>
    </row>
    <row r="477" spans="1:11" x14ac:dyDescent="0.3">
      <c r="A477" s="107"/>
      <c r="B477" s="107"/>
      <c r="C477" s="107"/>
      <c r="D477" s="107"/>
      <c r="E477" s="107"/>
      <c r="F477" s="138"/>
      <c r="G477" s="138"/>
      <c r="H477" s="138"/>
      <c r="I477" s="138"/>
      <c r="J477" s="138"/>
      <c r="K477" s="138"/>
    </row>
    <row r="478" spans="1:11" x14ac:dyDescent="0.3">
      <c r="A478" s="107"/>
      <c r="B478" s="107"/>
      <c r="C478" s="107"/>
      <c r="D478" s="107"/>
      <c r="E478" s="107"/>
      <c r="F478" s="138"/>
      <c r="G478" s="138"/>
      <c r="H478" s="138"/>
      <c r="I478" s="138"/>
      <c r="J478" s="138"/>
      <c r="K478" s="138"/>
    </row>
    <row r="479" spans="1:11" x14ac:dyDescent="0.3">
      <c r="A479" s="107"/>
      <c r="B479" s="107"/>
      <c r="C479" s="107"/>
      <c r="D479" s="107"/>
      <c r="E479" s="107"/>
      <c r="F479" s="138"/>
      <c r="G479" s="138"/>
      <c r="H479" s="138"/>
      <c r="I479" s="138"/>
      <c r="J479" s="138"/>
      <c r="K479" s="138"/>
    </row>
    <row r="480" spans="1:11" x14ac:dyDescent="0.3">
      <c r="A480" s="107"/>
      <c r="B480" s="107"/>
      <c r="C480" s="107"/>
      <c r="D480" s="107"/>
      <c r="E480" s="107"/>
      <c r="F480" s="138"/>
      <c r="G480" s="138"/>
      <c r="H480" s="138"/>
      <c r="I480" s="138"/>
      <c r="J480" s="138"/>
      <c r="K480" s="138"/>
    </row>
    <row r="481" spans="1:11" x14ac:dyDescent="0.3">
      <c r="A481" s="107"/>
      <c r="B481" s="107"/>
      <c r="C481" s="107"/>
      <c r="D481" s="107"/>
      <c r="E481" s="107"/>
      <c r="F481" s="138"/>
      <c r="G481" s="138"/>
      <c r="H481" s="138"/>
      <c r="I481" s="138"/>
      <c r="J481" s="138"/>
      <c r="K481" s="138"/>
    </row>
    <row r="482" spans="1:11" x14ac:dyDescent="0.3">
      <c r="A482" s="107"/>
      <c r="B482" s="107"/>
      <c r="C482" s="107"/>
      <c r="D482" s="107"/>
      <c r="E482" s="107"/>
      <c r="F482" s="138"/>
      <c r="G482" s="138"/>
      <c r="H482" s="138"/>
      <c r="I482" s="138"/>
      <c r="J482" s="138"/>
      <c r="K482" s="138"/>
    </row>
    <row r="483" spans="1:11" x14ac:dyDescent="0.3">
      <c r="A483" s="107"/>
      <c r="B483" s="107"/>
      <c r="C483" s="107"/>
      <c r="D483" s="107"/>
      <c r="E483" s="107"/>
      <c r="F483" s="138"/>
      <c r="G483" s="138"/>
      <c r="H483" s="138"/>
      <c r="I483" s="138"/>
      <c r="J483" s="138"/>
      <c r="K483" s="138"/>
    </row>
    <row r="484" spans="1:11" x14ac:dyDescent="0.3">
      <c r="A484" s="107"/>
      <c r="B484" s="107"/>
      <c r="C484" s="107"/>
      <c r="D484" s="107"/>
      <c r="E484" s="107"/>
      <c r="F484" s="138"/>
      <c r="G484" s="138"/>
      <c r="H484" s="138"/>
      <c r="I484" s="138"/>
      <c r="J484" s="138"/>
      <c r="K484" s="138"/>
    </row>
    <row r="485" spans="1:11" x14ac:dyDescent="0.3">
      <c r="A485" s="107"/>
      <c r="B485" s="107"/>
      <c r="C485" s="107"/>
      <c r="D485" s="107"/>
      <c r="E485" s="107"/>
      <c r="F485" s="138"/>
      <c r="G485" s="138"/>
      <c r="H485" s="138"/>
      <c r="I485" s="138"/>
      <c r="J485" s="138"/>
      <c r="K485" s="138"/>
    </row>
    <row r="486" spans="1:11" x14ac:dyDescent="0.3">
      <c r="A486" s="107"/>
      <c r="B486" s="107"/>
      <c r="C486" s="107"/>
      <c r="D486" s="107"/>
      <c r="E486" s="107"/>
      <c r="F486" s="138"/>
      <c r="G486" s="138"/>
      <c r="H486" s="138"/>
      <c r="I486" s="138"/>
      <c r="J486" s="138"/>
      <c r="K486" s="138"/>
    </row>
    <row r="487" spans="1:11" x14ac:dyDescent="0.3">
      <c r="A487" s="107"/>
      <c r="B487" s="107"/>
      <c r="C487" s="107"/>
      <c r="D487" s="107"/>
      <c r="E487" s="107"/>
      <c r="F487" s="138"/>
      <c r="G487" s="138"/>
      <c r="H487" s="138"/>
      <c r="I487" s="138"/>
      <c r="J487" s="138"/>
      <c r="K487" s="138"/>
    </row>
    <row r="488" spans="1:11" x14ac:dyDescent="0.3">
      <c r="A488" s="107"/>
      <c r="B488" s="107"/>
      <c r="C488" s="107"/>
      <c r="D488" s="107"/>
      <c r="E488" s="107"/>
      <c r="F488" s="138"/>
      <c r="G488" s="138"/>
      <c r="H488" s="138"/>
      <c r="I488" s="138"/>
      <c r="J488" s="138"/>
      <c r="K488" s="138"/>
    </row>
    <row r="489" spans="1:11" x14ac:dyDescent="0.3">
      <c r="A489" s="107"/>
      <c r="B489" s="107"/>
      <c r="C489" s="107"/>
      <c r="D489" s="107"/>
      <c r="E489" s="107"/>
      <c r="F489" s="138"/>
      <c r="G489" s="138"/>
      <c r="H489" s="138"/>
      <c r="I489" s="138"/>
      <c r="J489" s="138"/>
      <c r="K489" s="138"/>
    </row>
    <row r="490" spans="1:11" x14ac:dyDescent="0.3">
      <c r="A490" s="107"/>
      <c r="B490" s="107"/>
      <c r="C490" s="107"/>
      <c r="D490" s="107"/>
      <c r="E490" s="107"/>
      <c r="F490" s="138"/>
      <c r="G490" s="138"/>
      <c r="H490" s="138"/>
      <c r="I490" s="138"/>
      <c r="J490" s="138"/>
      <c r="K490" s="138"/>
    </row>
    <row r="491" spans="1:11" x14ac:dyDescent="0.3">
      <c r="A491" s="107"/>
      <c r="B491" s="107"/>
      <c r="C491" s="107"/>
      <c r="D491" s="107"/>
      <c r="E491" s="107"/>
      <c r="F491" s="138"/>
      <c r="G491" s="138"/>
      <c r="H491" s="138"/>
      <c r="I491" s="138"/>
      <c r="J491" s="138"/>
      <c r="K491" s="138"/>
    </row>
    <row r="492" spans="1:11" x14ac:dyDescent="0.3">
      <c r="A492" s="107"/>
      <c r="B492" s="107"/>
      <c r="C492" s="107"/>
      <c r="D492" s="107"/>
      <c r="E492" s="107"/>
      <c r="F492" s="138"/>
      <c r="G492" s="138"/>
      <c r="H492" s="138"/>
      <c r="I492" s="138"/>
      <c r="J492" s="138"/>
      <c r="K492" s="138"/>
    </row>
    <row r="493" spans="1:11" x14ac:dyDescent="0.3">
      <c r="A493" s="107"/>
      <c r="B493" s="107"/>
      <c r="C493" s="107"/>
      <c r="D493" s="107"/>
      <c r="E493" s="107"/>
      <c r="F493" s="138"/>
      <c r="G493" s="138"/>
      <c r="H493" s="138"/>
      <c r="I493" s="138"/>
      <c r="J493" s="138"/>
      <c r="K493" s="138"/>
    </row>
    <row r="494" spans="1:11" x14ac:dyDescent="0.3">
      <c r="A494" s="107"/>
      <c r="B494" s="107"/>
      <c r="C494" s="107"/>
      <c r="D494" s="107"/>
      <c r="E494" s="107"/>
      <c r="F494" s="138"/>
      <c r="G494" s="138"/>
      <c r="H494" s="138"/>
      <c r="I494" s="138"/>
      <c r="J494" s="138"/>
      <c r="K494" s="138"/>
    </row>
    <row r="495" spans="1:11" x14ac:dyDescent="0.3">
      <c r="A495" s="107"/>
      <c r="B495" s="107"/>
      <c r="C495" s="107"/>
      <c r="D495" s="107"/>
      <c r="E495" s="107"/>
      <c r="F495" s="138"/>
      <c r="G495" s="138"/>
      <c r="H495" s="138"/>
      <c r="I495" s="138"/>
      <c r="J495" s="138"/>
      <c r="K495" s="138"/>
    </row>
    <row r="496" spans="1:11" x14ac:dyDescent="0.3">
      <c r="A496" s="107"/>
      <c r="B496" s="107"/>
      <c r="C496" s="107"/>
      <c r="D496" s="107"/>
      <c r="E496" s="107"/>
      <c r="F496" s="138"/>
      <c r="G496" s="138"/>
      <c r="H496" s="138"/>
      <c r="I496" s="138"/>
      <c r="J496" s="138"/>
      <c r="K496" s="138"/>
    </row>
    <row r="497" spans="1:11" x14ac:dyDescent="0.3">
      <c r="A497" s="107"/>
      <c r="B497" s="107"/>
      <c r="C497" s="107"/>
      <c r="D497" s="107"/>
      <c r="E497" s="107"/>
      <c r="F497" s="138"/>
      <c r="G497" s="138"/>
      <c r="H497" s="138"/>
      <c r="I497" s="138"/>
      <c r="J497" s="138"/>
      <c r="K497" s="138"/>
    </row>
    <row r="498" spans="1:11" x14ac:dyDescent="0.3">
      <c r="A498" s="107"/>
      <c r="B498" s="107"/>
      <c r="C498" s="107"/>
      <c r="D498" s="107"/>
      <c r="E498" s="107"/>
      <c r="F498" s="138"/>
      <c r="G498" s="138"/>
      <c r="H498" s="138"/>
      <c r="I498" s="138"/>
      <c r="J498" s="138"/>
      <c r="K498" s="138"/>
    </row>
    <row r="499" spans="1:11" x14ac:dyDescent="0.3">
      <c r="A499" s="107"/>
      <c r="B499" s="107"/>
      <c r="C499" s="107"/>
      <c r="D499" s="107"/>
      <c r="E499" s="107"/>
      <c r="F499" s="138"/>
      <c r="G499" s="138"/>
      <c r="H499" s="138"/>
      <c r="I499" s="138"/>
      <c r="J499" s="138"/>
      <c r="K499" s="138"/>
    </row>
    <row r="500" spans="1:11" x14ac:dyDescent="0.3">
      <c r="A500" s="107"/>
      <c r="B500" s="107"/>
      <c r="C500" s="107"/>
      <c r="D500" s="107"/>
      <c r="E500" s="107"/>
      <c r="F500" s="138"/>
      <c r="G500" s="138"/>
      <c r="H500" s="138"/>
      <c r="I500" s="138"/>
      <c r="J500" s="138"/>
      <c r="K500" s="138"/>
    </row>
    <row r="501" spans="1:11" x14ac:dyDescent="0.3">
      <c r="A501" s="107"/>
      <c r="B501" s="107"/>
      <c r="C501" s="107"/>
      <c r="D501" s="107"/>
      <c r="E501" s="107"/>
      <c r="F501" s="138"/>
      <c r="G501" s="138"/>
      <c r="H501" s="138"/>
      <c r="I501" s="138"/>
      <c r="J501" s="138"/>
      <c r="K501" s="138"/>
    </row>
    <row r="502" spans="1:11" x14ac:dyDescent="0.3">
      <c r="A502" s="107"/>
      <c r="B502" s="107"/>
      <c r="C502" s="107"/>
      <c r="D502" s="107"/>
      <c r="E502" s="107"/>
      <c r="F502" s="138"/>
      <c r="G502" s="138"/>
      <c r="H502" s="138"/>
      <c r="I502" s="138"/>
      <c r="J502" s="138"/>
      <c r="K502" s="138"/>
    </row>
    <row r="503" spans="1:11" x14ac:dyDescent="0.3">
      <c r="A503" s="107"/>
      <c r="B503" s="107"/>
      <c r="C503" s="107"/>
      <c r="D503" s="107"/>
      <c r="E503" s="107"/>
      <c r="F503" s="138"/>
      <c r="G503" s="138"/>
      <c r="H503" s="138"/>
      <c r="I503" s="138"/>
      <c r="J503" s="138"/>
      <c r="K503" s="138"/>
    </row>
    <row r="504" spans="1:11" x14ac:dyDescent="0.3">
      <c r="A504" s="107"/>
      <c r="B504" s="107"/>
      <c r="C504" s="107"/>
      <c r="D504" s="107"/>
      <c r="E504" s="107"/>
      <c r="F504" s="138"/>
      <c r="G504" s="138"/>
      <c r="H504" s="138"/>
      <c r="I504" s="138"/>
      <c r="J504" s="138"/>
      <c r="K504" s="138"/>
    </row>
    <row r="505" spans="1:11" x14ac:dyDescent="0.3">
      <c r="A505" s="107"/>
      <c r="B505" s="107"/>
      <c r="C505" s="107"/>
      <c r="D505" s="107"/>
      <c r="E505" s="107"/>
      <c r="F505" s="138"/>
      <c r="G505" s="138"/>
      <c r="H505" s="138"/>
      <c r="I505" s="138"/>
      <c r="J505" s="138"/>
      <c r="K505" s="138"/>
    </row>
    <row r="506" spans="1:11" x14ac:dyDescent="0.3">
      <c r="A506" s="107"/>
      <c r="B506" s="107"/>
      <c r="C506" s="107"/>
      <c r="D506" s="107"/>
      <c r="E506" s="107"/>
      <c r="F506" s="138"/>
      <c r="G506" s="138"/>
      <c r="H506" s="138"/>
      <c r="I506" s="138"/>
      <c r="J506" s="138"/>
      <c r="K506" s="138"/>
    </row>
    <row r="507" spans="1:11" x14ac:dyDescent="0.3">
      <c r="A507" s="107"/>
      <c r="B507" s="107"/>
      <c r="C507" s="107"/>
      <c r="D507" s="107"/>
      <c r="E507" s="107"/>
      <c r="F507" s="138"/>
      <c r="G507" s="138"/>
      <c r="H507" s="138"/>
      <c r="I507" s="138"/>
      <c r="J507" s="138"/>
      <c r="K507" s="138"/>
    </row>
    <row r="508" spans="1:11" x14ac:dyDescent="0.3">
      <c r="A508" s="107"/>
      <c r="B508" s="107"/>
      <c r="C508" s="107"/>
      <c r="D508" s="107"/>
      <c r="E508" s="107"/>
      <c r="F508" s="138"/>
      <c r="G508" s="138"/>
      <c r="H508" s="138"/>
      <c r="I508" s="138"/>
      <c r="J508" s="138"/>
      <c r="K508" s="138"/>
    </row>
    <row r="509" spans="1:11" x14ac:dyDescent="0.3">
      <c r="A509" s="107"/>
      <c r="B509" s="107"/>
      <c r="C509" s="107"/>
      <c r="D509" s="107"/>
      <c r="E509" s="107"/>
      <c r="F509" s="138"/>
      <c r="G509" s="138"/>
      <c r="H509" s="138"/>
      <c r="I509" s="138"/>
      <c r="J509" s="138"/>
      <c r="K509" s="138"/>
    </row>
    <row r="510" spans="1:11" x14ac:dyDescent="0.3">
      <c r="A510" s="107"/>
      <c r="B510" s="107"/>
      <c r="C510" s="107"/>
      <c r="D510" s="107"/>
      <c r="E510" s="107"/>
      <c r="F510" s="138"/>
      <c r="G510" s="138"/>
      <c r="H510" s="138"/>
      <c r="I510" s="138"/>
      <c r="J510" s="138"/>
      <c r="K510" s="138"/>
    </row>
    <row r="511" spans="1:11" x14ac:dyDescent="0.3">
      <c r="A511" s="107"/>
      <c r="B511" s="107"/>
      <c r="C511" s="107"/>
      <c r="D511" s="107"/>
      <c r="E511" s="107"/>
      <c r="F511" s="138"/>
      <c r="G511" s="138"/>
      <c r="H511" s="138"/>
      <c r="I511" s="138"/>
      <c r="J511" s="138"/>
      <c r="K511" s="138"/>
    </row>
    <row r="512" spans="1:11" x14ac:dyDescent="0.3">
      <c r="A512" s="107"/>
      <c r="B512" s="107"/>
      <c r="C512" s="107"/>
      <c r="D512" s="107"/>
      <c r="E512" s="107"/>
      <c r="F512" s="138"/>
      <c r="G512" s="138"/>
      <c r="H512" s="138"/>
      <c r="I512" s="138"/>
      <c r="J512" s="138"/>
      <c r="K512" s="138"/>
    </row>
    <row r="513" spans="1:11" x14ac:dyDescent="0.3">
      <c r="A513" s="107"/>
      <c r="B513" s="107"/>
      <c r="C513" s="107"/>
      <c r="D513" s="107"/>
      <c r="E513" s="107"/>
      <c r="F513" s="138"/>
      <c r="G513" s="138"/>
      <c r="H513" s="138"/>
      <c r="I513" s="138"/>
      <c r="J513" s="138"/>
      <c r="K513" s="138"/>
    </row>
    <row r="514" spans="1:11" x14ac:dyDescent="0.3">
      <c r="A514" s="107"/>
      <c r="B514" s="107"/>
      <c r="C514" s="107"/>
      <c r="D514" s="107"/>
      <c r="E514" s="107"/>
      <c r="F514" s="138"/>
      <c r="G514" s="138"/>
      <c r="H514" s="138"/>
      <c r="I514" s="138"/>
      <c r="J514" s="138"/>
      <c r="K514" s="138"/>
    </row>
    <row r="515" spans="1:11" x14ac:dyDescent="0.3">
      <c r="A515" s="107"/>
      <c r="B515" s="107"/>
      <c r="C515" s="107"/>
      <c r="D515" s="107"/>
      <c r="E515" s="107"/>
      <c r="F515" s="138"/>
      <c r="G515" s="138"/>
      <c r="H515" s="138"/>
      <c r="I515" s="138"/>
      <c r="J515" s="138"/>
      <c r="K515" s="138"/>
    </row>
    <row r="516" spans="1:11" x14ac:dyDescent="0.3">
      <c r="A516" s="107"/>
      <c r="B516" s="107"/>
      <c r="C516" s="107"/>
      <c r="D516" s="107"/>
      <c r="E516" s="107"/>
      <c r="F516" s="138"/>
      <c r="G516" s="138"/>
      <c r="H516" s="138"/>
      <c r="I516" s="138"/>
      <c r="J516" s="138"/>
      <c r="K516" s="138"/>
    </row>
    <row r="517" spans="1:11" x14ac:dyDescent="0.3">
      <c r="A517" s="107"/>
      <c r="B517" s="107"/>
      <c r="C517" s="107"/>
      <c r="D517" s="107"/>
      <c r="E517" s="107"/>
      <c r="F517" s="138"/>
      <c r="G517" s="138"/>
      <c r="H517" s="138"/>
      <c r="I517" s="138"/>
      <c r="J517" s="138"/>
      <c r="K517" s="138"/>
    </row>
    <row r="518" spans="1:11" x14ac:dyDescent="0.3">
      <c r="A518" s="107"/>
      <c r="B518" s="107"/>
      <c r="C518" s="107"/>
      <c r="D518" s="107"/>
      <c r="E518" s="107"/>
      <c r="F518" s="138"/>
      <c r="G518" s="138"/>
      <c r="H518" s="138"/>
      <c r="I518" s="138"/>
      <c r="J518" s="138"/>
      <c r="K518" s="138"/>
    </row>
    <row r="519" spans="1:11" x14ac:dyDescent="0.3">
      <c r="A519" s="107"/>
      <c r="B519" s="107"/>
      <c r="C519" s="107"/>
      <c r="D519" s="107"/>
      <c r="E519" s="107"/>
      <c r="F519" s="138"/>
      <c r="G519" s="138"/>
      <c r="H519" s="138"/>
      <c r="I519" s="138"/>
      <c r="J519" s="138"/>
      <c r="K519" s="138"/>
    </row>
    <row r="520" spans="1:11" x14ac:dyDescent="0.3">
      <c r="A520" s="107"/>
      <c r="B520" s="107"/>
      <c r="C520" s="107"/>
      <c r="D520" s="107"/>
      <c r="E520" s="107"/>
      <c r="F520" s="138"/>
      <c r="G520" s="138"/>
      <c r="H520" s="138"/>
      <c r="I520" s="138"/>
      <c r="J520" s="138"/>
      <c r="K520" s="138"/>
    </row>
    <row r="521" spans="1:11" x14ac:dyDescent="0.3">
      <c r="A521" s="107"/>
      <c r="B521" s="107"/>
      <c r="C521" s="107"/>
      <c r="D521" s="107"/>
      <c r="E521" s="107"/>
      <c r="F521" s="138"/>
      <c r="G521" s="138"/>
      <c r="H521" s="138"/>
      <c r="I521" s="138"/>
      <c r="J521" s="138"/>
      <c r="K521" s="138"/>
    </row>
    <row r="522" spans="1:11" x14ac:dyDescent="0.3">
      <c r="A522" s="107"/>
      <c r="B522" s="107"/>
      <c r="C522" s="107"/>
      <c r="D522" s="107"/>
      <c r="E522" s="107"/>
      <c r="F522" s="138"/>
      <c r="G522" s="138"/>
      <c r="H522" s="138"/>
      <c r="I522" s="138"/>
      <c r="J522" s="138"/>
      <c r="K522" s="138"/>
    </row>
    <row r="523" spans="1:11" x14ac:dyDescent="0.3">
      <c r="A523" s="107"/>
      <c r="B523" s="107"/>
      <c r="C523" s="107"/>
      <c r="D523" s="107"/>
      <c r="E523" s="107"/>
      <c r="F523" s="138"/>
      <c r="G523" s="138"/>
      <c r="H523" s="138"/>
      <c r="I523" s="138"/>
      <c r="J523" s="138"/>
      <c r="K523" s="138"/>
    </row>
    <row r="524" spans="1:11" x14ac:dyDescent="0.3">
      <c r="A524" s="107"/>
      <c r="B524" s="107"/>
      <c r="C524" s="107"/>
      <c r="D524" s="107"/>
      <c r="E524" s="107"/>
      <c r="F524" s="138"/>
      <c r="G524" s="138"/>
      <c r="H524" s="138"/>
      <c r="I524" s="138"/>
      <c r="J524" s="138"/>
      <c r="K524" s="138"/>
    </row>
    <row r="525" spans="1:11" x14ac:dyDescent="0.3">
      <c r="A525" s="107"/>
      <c r="B525" s="107"/>
      <c r="C525" s="107"/>
      <c r="D525" s="107"/>
      <c r="E525" s="107"/>
      <c r="F525" s="138"/>
      <c r="G525" s="138"/>
      <c r="H525" s="138"/>
      <c r="I525" s="138"/>
      <c r="J525" s="138"/>
      <c r="K525" s="138"/>
    </row>
    <row r="526" spans="1:11" x14ac:dyDescent="0.3">
      <c r="A526" s="107"/>
      <c r="B526" s="107"/>
      <c r="C526" s="107"/>
      <c r="D526" s="107"/>
      <c r="E526" s="107"/>
      <c r="F526" s="138"/>
      <c r="G526" s="138"/>
      <c r="H526" s="138"/>
      <c r="I526" s="138"/>
      <c r="J526" s="138"/>
      <c r="K526" s="138"/>
    </row>
    <row r="527" spans="1:11" x14ac:dyDescent="0.3">
      <c r="A527" s="107"/>
      <c r="B527" s="107"/>
      <c r="C527" s="107"/>
      <c r="D527" s="107"/>
      <c r="E527" s="107"/>
      <c r="F527" s="138"/>
      <c r="G527" s="138"/>
      <c r="H527" s="138"/>
      <c r="I527" s="138"/>
      <c r="J527" s="138"/>
      <c r="K527" s="138"/>
    </row>
    <row r="528" spans="1:11" x14ac:dyDescent="0.3">
      <c r="A528" s="107"/>
      <c r="B528" s="107"/>
      <c r="C528" s="107"/>
      <c r="D528" s="107"/>
      <c r="E528" s="107"/>
      <c r="F528" s="138"/>
      <c r="G528" s="138"/>
      <c r="H528" s="138"/>
      <c r="I528" s="138"/>
      <c r="J528" s="138"/>
      <c r="K528" s="138"/>
    </row>
    <row r="529" spans="1:11" x14ac:dyDescent="0.3">
      <c r="A529" s="107"/>
      <c r="B529" s="107"/>
      <c r="C529" s="107"/>
      <c r="D529" s="107"/>
      <c r="E529" s="107"/>
      <c r="F529" s="138"/>
      <c r="G529" s="138"/>
      <c r="H529" s="138"/>
      <c r="I529" s="138"/>
      <c r="J529" s="138"/>
      <c r="K529" s="138"/>
    </row>
    <row r="530" spans="1:11" x14ac:dyDescent="0.3">
      <c r="A530" s="107"/>
      <c r="B530" s="107"/>
      <c r="C530" s="107"/>
      <c r="D530" s="107"/>
      <c r="E530" s="107"/>
      <c r="F530" s="138"/>
      <c r="G530" s="138"/>
      <c r="H530" s="138"/>
      <c r="I530" s="138"/>
      <c r="J530" s="138"/>
      <c r="K530" s="138"/>
    </row>
    <row r="531" spans="1:11" x14ac:dyDescent="0.3">
      <c r="A531" s="107"/>
      <c r="B531" s="107"/>
      <c r="C531" s="107"/>
      <c r="D531" s="107"/>
      <c r="E531" s="107"/>
      <c r="F531" s="138"/>
      <c r="G531" s="138"/>
      <c r="H531" s="138"/>
      <c r="I531" s="138"/>
      <c r="J531" s="138"/>
      <c r="K531" s="138"/>
    </row>
    <row r="532" spans="1:11" x14ac:dyDescent="0.3">
      <c r="A532" s="107"/>
      <c r="B532" s="107"/>
      <c r="C532" s="107"/>
      <c r="D532" s="107"/>
      <c r="E532" s="107"/>
      <c r="F532" s="138"/>
      <c r="G532" s="138"/>
      <c r="H532" s="138"/>
      <c r="I532" s="138"/>
      <c r="J532" s="138"/>
      <c r="K532" s="138"/>
    </row>
    <row r="533" spans="1:11" x14ac:dyDescent="0.3">
      <c r="A533" s="107"/>
      <c r="B533" s="107"/>
      <c r="C533" s="107"/>
      <c r="D533" s="107"/>
      <c r="E533" s="107"/>
      <c r="F533" s="138"/>
      <c r="G533" s="138"/>
      <c r="H533" s="138"/>
      <c r="I533" s="138"/>
      <c r="J533" s="138"/>
      <c r="K533" s="138"/>
    </row>
    <row r="534" spans="1:11" x14ac:dyDescent="0.3">
      <c r="A534" s="107"/>
      <c r="B534" s="107"/>
      <c r="C534" s="107"/>
      <c r="D534" s="107"/>
      <c r="E534" s="107"/>
      <c r="F534" s="138"/>
      <c r="G534" s="138"/>
      <c r="H534" s="138"/>
      <c r="I534" s="138"/>
      <c r="J534" s="138"/>
      <c r="K534" s="138"/>
    </row>
    <row r="535" spans="1:11" x14ac:dyDescent="0.3">
      <c r="A535" s="107"/>
      <c r="B535" s="107"/>
      <c r="C535" s="107"/>
      <c r="D535" s="107"/>
      <c r="E535" s="107"/>
      <c r="F535" s="138"/>
      <c r="G535" s="138"/>
      <c r="H535" s="138"/>
      <c r="I535" s="138"/>
      <c r="J535" s="138"/>
      <c r="K535" s="138"/>
    </row>
    <row r="536" spans="1:11" x14ac:dyDescent="0.3">
      <c r="A536" s="107"/>
      <c r="B536" s="107"/>
      <c r="C536" s="107"/>
      <c r="D536" s="107"/>
      <c r="E536" s="107"/>
      <c r="F536" s="138"/>
      <c r="G536" s="138"/>
      <c r="H536" s="138"/>
      <c r="I536" s="138"/>
      <c r="J536" s="138"/>
      <c r="K536" s="138"/>
    </row>
    <row r="537" spans="1:11" x14ac:dyDescent="0.3">
      <c r="A537" s="107"/>
      <c r="B537" s="107"/>
      <c r="C537" s="107"/>
      <c r="D537" s="107"/>
      <c r="E537" s="107"/>
      <c r="F537" s="138"/>
      <c r="G537" s="138"/>
      <c r="H537" s="138"/>
      <c r="I537" s="138"/>
      <c r="J537" s="138"/>
      <c r="K537" s="138"/>
    </row>
    <row r="538" spans="1:11" x14ac:dyDescent="0.3">
      <c r="A538" s="107"/>
      <c r="B538" s="107"/>
      <c r="C538" s="107"/>
      <c r="D538" s="107"/>
      <c r="E538" s="107"/>
      <c r="F538" s="138"/>
      <c r="G538" s="138"/>
      <c r="H538" s="138"/>
      <c r="I538" s="138"/>
      <c r="J538" s="138"/>
      <c r="K538" s="138"/>
    </row>
    <row r="539" spans="1:11" x14ac:dyDescent="0.3">
      <c r="A539" s="107"/>
      <c r="B539" s="107"/>
      <c r="C539" s="107"/>
      <c r="D539" s="107"/>
      <c r="E539" s="107"/>
      <c r="F539" s="138"/>
      <c r="G539" s="138"/>
      <c r="H539" s="138"/>
      <c r="I539" s="138"/>
      <c r="J539" s="138"/>
      <c r="K539" s="138"/>
    </row>
    <row r="540" spans="1:11" x14ac:dyDescent="0.3">
      <c r="A540" s="107"/>
      <c r="B540" s="107"/>
      <c r="C540" s="107"/>
      <c r="D540" s="107"/>
      <c r="E540" s="107"/>
      <c r="F540" s="138"/>
      <c r="G540" s="138"/>
      <c r="H540" s="138"/>
      <c r="I540" s="138"/>
      <c r="J540" s="138"/>
      <c r="K540" s="138"/>
    </row>
    <row r="541" spans="1:11" x14ac:dyDescent="0.3">
      <c r="A541" s="107"/>
      <c r="B541" s="107"/>
      <c r="C541" s="107"/>
      <c r="D541" s="107"/>
      <c r="E541" s="107"/>
      <c r="F541" s="138"/>
      <c r="G541" s="138"/>
      <c r="H541" s="138"/>
      <c r="I541" s="138"/>
      <c r="J541" s="138"/>
      <c r="K541" s="138"/>
    </row>
    <row r="542" spans="1:11" x14ac:dyDescent="0.3">
      <c r="A542" s="107"/>
      <c r="B542" s="107"/>
      <c r="C542" s="107"/>
      <c r="D542" s="107"/>
      <c r="E542" s="107"/>
      <c r="F542" s="138"/>
      <c r="G542" s="138"/>
      <c r="H542" s="138"/>
      <c r="I542" s="138"/>
      <c r="J542" s="138"/>
      <c r="K542" s="138"/>
    </row>
    <row r="543" spans="1:11" x14ac:dyDescent="0.3">
      <c r="A543" s="107"/>
      <c r="B543" s="107"/>
      <c r="C543" s="107"/>
      <c r="D543" s="107"/>
      <c r="E543" s="107"/>
      <c r="F543" s="138"/>
      <c r="G543" s="138"/>
      <c r="H543" s="138"/>
      <c r="I543" s="138"/>
      <c r="J543" s="138"/>
      <c r="K543" s="138"/>
    </row>
    <row r="544" spans="1:11" x14ac:dyDescent="0.3">
      <c r="A544" s="107"/>
      <c r="B544" s="107"/>
      <c r="C544" s="107"/>
      <c r="D544" s="107"/>
      <c r="E544" s="107"/>
      <c r="F544" s="138"/>
      <c r="G544" s="138"/>
      <c r="H544" s="138"/>
      <c r="I544" s="138"/>
      <c r="J544" s="138"/>
      <c r="K544" s="138"/>
    </row>
    <row r="545" spans="1:11" x14ac:dyDescent="0.3">
      <c r="A545" s="107"/>
      <c r="B545" s="107"/>
      <c r="C545" s="107"/>
      <c r="D545" s="107"/>
      <c r="E545" s="107"/>
      <c r="F545" s="138"/>
      <c r="G545" s="138"/>
      <c r="H545" s="138"/>
      <c r="I545" s="138"/>
      <c r="J545" s="138"/>
      <c r="K545" s="138"/>
    </row>
    <row r="546" spans="1:11" x14ac:dyDescent="0.3">
      <c r="A546" s="107"/>
      <c r="B546" s="107"/>
      <c r="C546" s="107"/>
      <c r="D546" s="107"/>
      <c r="E546" s="107"/>
      <c r="F546" s="138"/>
      <c r="G546" s="138"/>
      <c r="H546" s="138"/>
      <c r="I546" s="138"/>
      <c r="J546" s="138"/>
      <c r="K546" s="138"/>
    </row>
    <row r="547" spans="1:11" x14ac:dyDescent="0.3">
      <c r="A547" s="107"/>
      <c r="B547" s="107"/>
      <c r="C547" s="107"/>
      <c r="D547" s="107"/>
      <c r="E547" s="107"/>
      <c r="F547" s="138"/>
      <c r="G547" s="138"/>
      <c r="H547" s="138"/>
      <c r="I547" s="138"/>
      <c r="J547" s="138"/>
      <c r="K547" s="138"/>
    </row>
    <row r="548" spans="1:11" x14ac:dyDescent="0.3">
      <c r="A548" s="107"/>
      <c r="B548" s="107"/>
      <c r="C548" s="107"/>
      <c r="D548" s="107"/>
      <c r="E548" s="107"/>
      <c r="F548" s="138"/>
      <c r="G548" s="138"/>
      <c r="H548" s="138"/>
      <c r="I548" s="138"/>
      <c r="J548" s="138"/>
      <c r="K548" s="138"/>
    </row>
    <row r="549" spans="1:11" x14ac:dyDescent="0.3">
      <c r="A549" s="107"/>
      <c r="B549" s="107"/>
      <c r="C549" s="107"/>
      <c r="D549" s="107"/>
      <c r="E549" s="107"/>
      <c r="F549" s="138"/>
      <c r="G549" s="138"/>
      <c r="H549" s="138"/>
      <c r="I549" s="138"/>
      <c r="J549" s="138"/>
      <c r="K549" s="138"/>
    </row>
    <row r="550" spans="1:11" x14ac:dyDescent="0.3">
      <c r="A550" s="107"/>
      <c r="B550" s="107"/>
      <c r="C550" s="107"/>
      <c r="D550" s="107"/>
      <c r="E550" s="107"/>
      <c r="F550" s="138"/>
      <c r="G550" s="138"/>
      <c r="H550" s="138"/>
      <c r="I550" s="138"/>
      <c r="J550" s="138"/>
      <c r="K550" s="138"/>
    </row>
    <row r="551" spans="1:11" x14ac:dyDescent="0.3">
      <c r="A551" s="107"/>
      <c r="B551" s="107"/>
      <c r="C551" s="107"/>
      <c r="D551" s="107"/>
      <c r="E551" s="107"/>
      <c r="F551" s="138"/>
      <c r="G551" s="138"/>
      <c r="H551" s="138"/>
      <c r="I551" s="138"/>
      <c r="J551" s="138"/>
      <c r="K551" s="138"/>
    </row>
    <row r="552" spans="1:11" x14ac:dyDescent="0.3">
      <c r="A552" s="107"/>
      <c r="B552" s="107"/>
      <c r="C552" s="107"/>
      <c r="D552" s="107"/>
      <c r="E552" s="107"/>
      <c r="F552" s="138"/>
      <c r="G552" s="138"/>
      <c r="H552" s="138"/>
      <c r="I552" s="138"/>
      <c r="J552" s="138"/>
      <c r="K552" s="138"/>
    </row>
    <row r="553" spans="1:11" x14ac:dyDescent="0.3">
      <c r="A553" s="107"/>
      <c r="B553" s="107"/>
      <c r="C553" s="107"/>
      <c r="D553" s="107"/>
      <c r="E553" s="107"/>
      <c r="F553" s="138"/>
      <c r="G553" s="138"/>
      <c r="H553" s="138"/>
      <c r="I553" s="138"/>
      <c r="J553" s="138"/>
      <c r="K553" s="138"/>
    </row>
    <row r="554" spans="1:11" x14ac:dyDescent="0.3">
      <c r="A554" s="107"/>
      <c r="B554" s="107"/>
      <c r="C554" s="107"/>
      <c r="D554" s="107"/>
      <c r="E554" s="107"/>
      <c r="F554" s="138"/>
      <c r="G554" s="138"/>
      <c r="H554" s="138"/>
      <c r="I554" s="138"/>
      <c r="J554" s="138"/>
      <c r="K554" s="138"/>
    </row>
    <row r="555" spans="1:11" x14ac:dyDescent="0.3">
      <c r="A555" s="107"/>
      <c r="B555" s="107"/>
      <c r="C555" s="107"/>
      <c r="D555" s="107"/>
      <c r="E555" s="107"/>
      <c r="F555" s="138"/>
      <c r="G555" s="138"/>
      <c r="H555" s="138"/>
      <c r="I555" s="138"/>
      <c r="J555" s="138"/>
      <c r="K555" s="138"/>
    </row>
    <row r="556" spans="1:11" x14ac:dyDescent="0.3">
      <c r="A556" s="107"/>
      <c r="B556" s="107"/>
      <c r="C556" s="107"/>
      <c r="D556" s="107"/>
      <c r="E556" s="107"/>
      <c r="F556" s="138"/>
      <c r="G556" s="138"/>
      <c r="H556" s="138"/>
      <c r="I556" s="138"/>
      <c r="J556" s="138"/>
      <c r="K556" s="138"/>
    </row>
    <row r="557" spans="1:11" x14ac:dyDescent="0.3">
      <c r="A557" s="107"/>
      <c r="B557" s="107"/>
      <c r="C557" s="107"/>
      <c r="D557" s="107"/>
      <c r="E557" s="107"/>
      <c r="F557" s="138"/>
      <c r="G557" s="138"/>
      <c r="H557" s="138"/>
      <c r="I557" s="138"/>
      <c r="J557" s="138"/>
      <c r="K557" s="138"/>
    </row>
    <row r="558" spans="1:11" x14ac:dyDescent="0.3">
      <c r="A558" s="107"/>
      <c r="B558" s="107"/>
      <c r="C558" s="107"/>
      <c r="D558" s="107"/>
      <c r="E558" s="107"/>
      <c r="F558" s="138"/>
      <c r="G558" s="138"/>
      <c r="H558" s="138"/>
      <c r="I558" s="138"/>
      <c r="J558" s="138"/>
      <c r="K558" s="138"/>
    </row>
    <row r="559" spans="1:11" x14ac:dyDescent="0.3">
      <c r="A559" s="107"/>
      <c r="B559" s="107"/>
      <c r="C559" s="107"/>
      <c r="D559" s="107"/>
      <c r="E559" s="107"/>
      <c r="F559" s="138"/>
      <c r="G559" s="138"/>
      <c r="H559" s="138"/>
      <c r="I559" s="138"/>
      <c r="J559" s="138"/>
      <c r="K559" s="138"/>
    </row>
    <row r="560" spans="1:11" x14ac:dyDescent="0.3">
      <c r="A560" s="107"/>
      <c r="B560" s="107"/>
      <c r="C560" s="107"/>
      <c r="D560" s="107"/>
      <c r="E560" s="107"/>
      <c r="F560" s="138"/>
      <c r="G560" s="138"/>
      <c r="H560" s="138"/>
      <c r="I560" s="138"/>
      <c r="J560" s="138"/>
      <c r="K560" s="138"/>
    </row>
    <row r="561" spans="1:11" x14ac:dyDescent="0.3">
      <c r="A561" s="107"/>
      <c r="B561" s="107"/>
      <c r="C561" s="107"/>
      <c r="D561" s="107"/>
      <c r="E561" s="107"/>
      <c r="F561" s="138"/>
      <c r="G561" s="138"/>
      <c r="H561" s="138"/>
      <c r="I561" s="138"/>
      <c r="J561" s="138"/>
      <c r="K561" s="138"/>
    </row>
    <row r="562" spans="1:11" x14ac:dyDescent="0.3">
      <c r="A562" s="107"/>
      <c r="B562" s="107"/>
      <c r="C562" s="107"/>
      <c r="D562" s="107"/>
      <c r="E562" s="107"/>
      <c r="F562" s="138"/>
      <c r="G562" s="138"/>
      <c r="H562" s="138"/>
      <c r="I562" s="138"/>
      <c r="J562" s="138"/>
      <c r="K562" s="138"/>
    </row>
    <row r="563" spans="1:11" x14ac:dyDescent="0.3">
      <c r="A563" s="107"/>
      <c r="B563" s="107"/>
      <c r="C563" s="107"/>
      <c r="D563" s="107"/>
      <c r="E563" s="107"/>
      <c r="F563" s="138"/>
      <c r="G563" s="138"/>
      <c r="H563" s="138"/>
      <c r="I563" s="138"/>
      <c r="J563" s="138"/>
      <c r="K563" s="138"/>
    </row>
    <row r="564" spans="1:11" x14ac:dyDescent="0.3">
      <c r="A564" s="107"/>
      <c r="B564" s="107"/>
      <c r="C564" s="107"/>
      <c r="D564" s="107"/>
      <c r="E564" s="107"/>
      <c r="F564" s="138"/>
      <c r="G564" s="138"/>
      <c r="H564" s="138"/>
      <c r="I564" s="138"/>
      <c r="J564" s="138"/>
      <c r="K564" s="138"/>
    </row>
    <row r="565" spans="1:11" x14ac:dyDescent="0.3">
      <c r="A565" s="107"/>
      <c r="B565" s="107"/>
      <c r="C565" s="107"/>
      <c r="D565" s="107"/>
      <c r="E565" s="107"/>
      <c r="F565" s="138"/>
      <c r="G565" s="138"/>
      <c r="H565" s="138"/>
      <c r="I565" s="138"/>
      <c r="J565" s="138"/>
      <c r="K565" s="138"/>
    </row>
    <row r="566" spans="1:11" x14ac:dyDescent="0.3">
      <c r="A566" s="107"/>
      <c r="B566" s="107"/>
      <c r="C566" s="107"/>
      <c r="D566" s="107"/>
      <c r="E566" s="107"/>
      <c r="F566" s="138"/>
      <c r="G566" s="138"/>
      <c r="H566" s="138"/>
      <c r="I566" s="138"/>
      <c r="J566" s="138"/>
      <c r="K566" s="138"/>
    </row>
    <row r="567" spans="1:11" x14ac:dyDescent="0.3">
      <c r="A567" s="107"/>
      <c r="B567" s="107"/>
      <c r="C567" s="107"/>
      <c r="D567" s="107"/>
      <c r="E567" s="107"/>
      <c r="F567" s="138"/>
      <c r="G567" s="138"/>
      <c r="H567" s="138"/>
      <c r="I567" s="138"/>
      <c r="J567" s="138"/>
      <c r="K567" s="138"/>
    </row>
    <row r="568" spans="1:11" x14ac:dyDescent="0.3">
      <c r="A568" s="107"/>
      <c r="B568" s="107"/>
      <c r="C568" s="107"/>
      <c r="D568" s="107"/>
      <c r="E568" s="107"/>
      <c r="F568" s="138"/>
      <c r="G568" s="138"/>
      <c r="H568" s="138"/>
      <c r="I568" s="138"/>
      <c r="J568" s="138"/>
      <c r="K568" s="138"/>
    </row>
    <row r="569" spans="1:11" x14ac:dyDescent="0.3">
      <c r="A569" s="107"/>
      <c r="B569" s="107"/>
      <c r="C569" s="107"/>
      <c r="D569" s="107"/>
      <c r="E569" s="107"/>
      <c r="F569" s="138"/>
      <c r="G569" s="138"/>
      <c r="H569" s="138"/>
      <c r="I569" s="138"/>
      <c r="J569" s="138"/>
      <c r="K569" s="138"/>
    </row>
    <row r="570" spans="1:11" x14ac:dyDescent="0.3">
      <c r="A570" s="107"/>
      <c r="B570" s="107"/>
      <c r="C570" s="107"/>
      <c r="D570" s="107"/>
      <c r="E570" s="107"/>
      <c r="F570" s="138"/>
      <c r="G570" s="138"/>
      <c r="H570" s="138"/>
      <c r="I570" s="138"/>
      <c r="J570" s="138"/>
      <c r="K570" s="138"/>
    </row>
    <row r="571" spans="1:11" x14ac:dyDescent="0.3">
      <c r="A571" s="107"/>
      <c r="B571" s="107"/>
      <c r="C571" s="107"/>
      <c r="D571" s="107"/>
      <c r="E571" s="107"/>
      <c r="F571" s="138"/>
      <c r="G571" s="138"/>
      <c r="H571" s="138"/>
      <c r="I571" s="138"/>
      <c r="J571" s="138"/>
      <c r="K571" s="138"/>
    </row>
    <row r="572" spans="1:11" x14ac:dyDescent="0.3">
      <c r="A572" s="107"/>
      <c r="B572" s="107"/>
      <c r="C572" s="107"/>
      <c r="D572" s="107"/>
      <c r="E572" s="107"/>
      <c r="F572" s="138"/>
      <c r="G572" s="138"/>
      <c r="H572" s="138"/>
      <c r="I572" s="138"/>
      <c r="J572" s="138"/>
      <c r="K572" s="138"/>
    </row>
    <row r="573" spans="1:11" x14ac:dyDescent="0.3">
      <c r="A573" s="107"/>
      <c r="B573" s="107"/>
      <c r="C573" s="107"/>
      <c r="D573" s="107"/>
      <c r="E573" s="107"/>
      <c r="F573" s="138"/>
      <c r="G573" s="138"/>
      <c r="H573" s="138"/>
      <c r="I573" s="138"/>
      <c r="J573" s="138"/>
      <c r="K573" s="138"/>
    </row>
    <row r="574" spans="1:11" x14ac:dyDescent="0.3">
      <c r="A574" s="107"/>
      <c r="B574" s="107"/>
      <c r="C574" s="107"/>
      <c r="D574" s="107"/>
      <c r="E574" s="107"/>
      <c r="F574" s="138"/>
      <c r="G574" s="138"/>
      <c r="H574" s="138"/>
      <c r="I574" s="138"/>
      <c r="J574" s="138"/>
      <c r="K574" s="138"/>
    </row>
    <row r="575" spans="1:11" x14ac:dyDescent="0.3">
      <c r="A575" s="107"/>
      <c r="B575" s="107"/>
      <c r="C575" s="107"/>
      <c r="D575" s="107"/>
      <c r="E575" s="107"/>
      <c r="F575" s="138"/>
      <c r="G575" s="138"/>
      <c r="H575" s="138"/>
      <c r="I575" s="138"/>
      <c r="J575" s="138"/>
      <c r="K575" s="138"/>
    </row>
    <row r="576" spans="1:11" x14ac:dyDescent="0.3">
      <c r="A576" s="107"/>
      <c r="B576" s="107"/>
      <c r="C576" s="107"/>
      <c r="D576" s="107"/>
      <c r="E576" s="107"/>
      <c r="F576" s="138"/>
      <c r="G576" s="138"/>
      <c r="H576" s="138"/>
      <c r="I576" s="138"/>
      <c r="J576" s="138"/>
      <c r="K576" s="138"/>
    </row>
    <row r="577" spans="1:11" x14ac:dyDescent="0.3">
      <c r="A577" s="107"/>
      <c r="B577" s="107"/>
      <c r="C577" s="107"/>
      <c r="D577" s="107"/>
      <c r="E577" s="107"/>
      <c r="F577" s="138"/>
      <c r="G577" s="138"/>
      <c r="H577" s="138"/>
      <c r="I577" s="138"/>
      <c r="J577" s="138"/>
      <c r="K577" s="138"/>
    </row>
    <row r="578" spans="1:11" x14ac:dyDescent="0.3">
      <c r="A578" s="107"/>
      <c r="B578" s="107"/>
      <c r="C578" s="107"/>
      <c r="D578" s="107"/>
      <c r="E578" s="107"/>
      <c r="F578" s="138"/>
      <c r="G578" s="138"/>
      <c r="H578" s="138"/>
      <c r="I578" s="138"/>
      <c r="J578" s="138"/>
      <c r="K578" s="138"/>
    </row>
    <row r="579" spans="1:11" x14ac:dyDescent="0.3">
      <c r="A579" s="107"/>
      <c r="B579" s="107"/>
      <c r="C579" s="107"/>
      <c r="D579" s="107"/>
      <c r="E579" s="107"/>
      <c r="F579" s="138"/>
      <c r="G579" s="138"/>
      <c r="H579" s="138"/>
      <c r="I579" s="138"/>
      <c r="J579" s="138"/>
      <c r="K579" s="138"/>
    </row>
    <row r="580" spans="1:11" x14ac:dyDescent="0.3">
      <c r="A580" s="107"/>
      <c r="B580" s="107"/>
      <c r="C580" s="107"/>
      <c r="D580" s="107"/>
      <c r="E580" s="107"/>
      <c r="F580" s="138"/>
      <c r="G580" s="138"/>
      <c r="H580" s="138"/>
      <c r="I580" s="138"/>
      <c r="J580" s="138"/>
      <c r="K580" s="138"/>
    </row>
    <row r="581" spans="1:11" x14ac:dyDescent="0.3">
      <c r="A581" s="107"/>
      <c r="B581" s="107"/>
      <c r="C581" s="107"/>
      <c r="D581" s="107"/>
      <c r="E581" s="107"/>
      <c r="F581" s="138"/>
      <c r="G581" s="138"/>
      <c r="H581" s="138"/>
      <c r="I581" s="138"/>
      <c r="J581" s="138"/>
      <c r="K581" s="138"/>
    </row>
    <row r="582" spans="1:11" x14ac:dyDescent="0.3">
      <c r="A582" s="107"/>
      <c r="B582" s="107"/>
      <c r="C582" s="107"/>
      <c r="D582" s="107"/>
      <c r="E582" s="107"/>
      <c r="F582" s="138"/>
      <c r="G582" s="138"/>
      <c r="H582" s="138"/>
      <c r="I582" s="138"/>
      <c r="J582" s="138"/>
      <c r="K582" s="138"/>
    </row>
    <row r="583" spans="1:11" x14ac:dyDescent="0.3">
      <c r="A583" s="107"/>
      <c r="B583" s="107"/>
      <c r="C583" s="107"/>
      <c r="D583" s="107"/>
      <c r="E583" s="107"/>
      <c r="F583" s="138"/>
      <c r="G583" s="138"/>
      <c r="H583" s="138"/>
      <c r="I583" s="138"/>
      <c r="J583" s="138"/>
      <c r="K583" s="138"/>
    </row>
    <row r="584" spans="1:11" x14ac:dyDescent="0.3">
      <c r="A584" s="107"/>
      <c r="B584" s="107"/>
      <c r="C584" s="107"/>
      <c r="D584" s="107"/>
      <c r="E584" s="107"/>
      <c r="F584" s="138"/>
      <c r="G584" s="138"/>
      <c r="H584" s="138"/>
      <c r="I584" s="138"/>
      <c r="J584" s="138"/>
      <c r="K584" s="138"/>
    </row>
    <row r="585" spans="1:11" x14ac:dyDescent="0.3">
      <c r="A585" s="107"/>
      <c r="B585" s="107"/>
      <c r="C585" s="107"/>
      <c r="D585" s="107"/>
      <c r="E585" s="107"/>
      <c r="F585" s="138"/>
      <c r="G585" s="138"/>
      <c r="H585" s="138"/>
      <c r="I585" s="138"/>
      <c r="J585" s="138"/>
      <c r="K585" s="138"/>
    </row>
    <row r="586" spans="1:11" x14ac:dyDescent="0.3">
      <c r="A586" s="107"/>
      <c r="B586" s="107"/>
      <c r="C586" s="107"/>
      <c r="D586" s="107"/>
      <c r="E586" s="107"/>
      <c r="F586" s="138"/>
      <c r="G586" s="138"/>
      <c r="H586" s="138"/>
      <c r="I586" s="138"/>
      <c r="J586" s="138"/>
      <c r="K586" s="138"/>
    </row>
    <row r="587" spans="1:11" x14ac:dyDescent="0.3">
      <c r="A587" s="107"/>
      <c r="B587" s="107"/>
      <c r="C587" s="107"/>
      <c r="D587" s="107"/>
      <c r="E587" s="107"/>
      <c r="F587" s="138"/>
      <c r="G587" s="138"/>
      <c r="H587" s="138"/>
      <c r="I587" s="138"/>
      <c r="J587" s="138"/>
      <c r="K587" s="138"/>
    </row>
    <row r="588" spans="1:11" x14ac:dyDescent="0.3">
      <c r="A588" s="107"/>
      <c r="B588" s="107"/>
      <c r="C588" s="107"/>
      <c r="D588" s="107"/>
      <c r="E588" s="107"/>
      <c r="F588" s="138"/>
      <c r="G588" s="138"/>
      <c r="H588" s="138"/>
      <c r="I588" s="138"/>
      <c r="J588" s="138"/>
      <c r="K588" s="138"/>
    </row>
    <row r="589" spans="1:11" x14ac:dyDescent="0.3">
      <c r="A589" s="107"/>
      <c r="B589" s="107"/>
      <c r="C589" s="107"/>
      <c r="D589" s="107"/>
      <c r="E589" s="107"/>
      <c r="F589" s="138"/>
      <c r="G589" s="138"/>
      <c r="H589" s="138"/>
      <c r="I589" s="138"/>
      <c r="J589" s="138"/>
      <c r="K589" s="138"/>
    </row>
    <row r="590" spans="1:11" x14ac:dyDescent="0.3">
      <c r="A590" s="107"/>
      <c r="B590" s="107"/>
      <c r="C590" s="107"/>
      <c r="D590" s="107"/>
      <c r="E590" s="107"/>
      <c r="F590" s="138"/>
      <c r="G590" s="138"/>
      <c r="H590" s="138"/>
      <c r="I590" s="138"/>
      <c r="J590" s="138"/>
      <c r="K590" s="138"/>
    </row>
    <row r="591" spans="1:11" x14ac:dyDescent="0.3">
      <c r="A591" s="107"/>
      <c r="B591" s="107"/>
      <c r="C591" s="107"/>
      <c r="D591" s="107"/>
      <c r="E591" s="107"/>
      <c r="F591" s="138"/>
      <c r="G591" s="138"/>
      <c r="H591" s="138"/>
      <c r="I591" s="138"/>
      <c r="J591" s="138"/>
      <c r="K591" s="138"/>
    </row>
    <row r="592" spans="1:11" x14ac:dyDescent="0.3">
      <c r="A592" s="107"/>
      <c r="B592" s="107"/>
      <c r="C592" s="107"/>
      <c r="D592" s="107"/>
      <c r="E592" s="107"/>
      <c r="F592" s="138"/>
      <c r="G592" s="138"/>
      <c r="H592" s="138"/>
      <c r="I592" s="138"/>
      <c r="J592" s="138"/>
      <c r="K592" s="138"/>
    </row>
    <row r="593" spans="1:11" x14ac:dyDescent="0.3">
      <c r="A593" s="107"/>
      <c r="B593" s="107"/>
      <c r="C593" s="107"/>
      <c r="D593" s="107"/>
      <c r="E593" s="107"/>
      <c r="F593" s="138"/>
      <c r="G593" s="138"/>
      <c r="H593" s="138"/>
      <c r="I593" s="138"/>
      <c r="J593" s="138"/>
      <c r="K593" s="138"/>
    </row>
    <row r="594" spans="1:11" x14ac:dyDescent="0.3">
      <c r="A594" s="107"/>
      <c r="B594" s="107"/>
      <c r="C594" s="107"/>
      <c r="D594" s="107"/>
      <c r="E594" s="107"/>
      <c r="F594" s="138"/>
      <c r="G594" s="138"/>
      <c r="H594" s="138"/>
      <c r="I594" s="138"/>
      <c r="J594" s="138"/>
      <c r="K594" s="138"/>
    </row>
    <row r="595" spans="1:11" x14ac:dyDescent="0.3">
      <c r="A595" s="107"/>
      <c r="B595" s="107"/>
      <c r="C595" s="107"/>
      <c r="D595" s="107"/>
      <c r="E595" s="107"/>
      <c r="F595" s="138"/>
      <c r="G595" s="138"/>
      <c r="H595" s="138"/>
      <c r="I595" s="138"/>
      <c r="J595" s="138"/>
      <c r="K595" s="138"/>
    </row>
    <row r="596" spans="1:11" x14ac:dyDescent="0.3">
      <c r="A596" s="107"/>
      <c r="B596" s="107"/>
      <c r="C596" s="107"/>
      <c r="D596" s="107"/>
      <c r="E596" s="107"/>
      <c r="F596" s="138"/>
      <c r="G596" s="138"/>
      <c r="H596" s="138"/>
      <c r="I596" s="138"/>
      <c r="J596" s="138"/>
      <c r="K596" s="138"/>
    </row>
    <row r="597" spans="1:11" x14ac:dyDescent="0.3">
      <c r="A597" s="107"/>
      <c r="B597" s="107"/>
      <c r="C597" s="107"/>
      <c r="D597" s="107"/>
      <c r="E597" s="107"/>
      <c r="F597" s="138"/>
      <c r="G597" s="138"/>
      <c r="H597" s="138"/>
      <c r="I597" s="138"/>
      <c r="J597" s="138"/>
      <c r="K597" s="138"/>
    </row>
    <row r="598" spans="1:11" x14ac:dyDescent="0.3">
      <c r="A598" s="107"/>
      <c r="B598" s="107"/>
      <c r="C598" s="107"/>
      <c r="D598" s="107"/>
      <c r="E598" s="107"/>
      <c r="F598" s="138"/>
      <c r="G598" s="138"/>
      <c r="H598" s="138"/>
      <c r="I598" s="138"/>
      <c r="J598" s="138"/>
      <c r="K598" s="138"/>
    </row>
    <row r="599" spans="1:11" x14ac:dyDescent="0.3">
      <c r="A599" s="107"/>
      <c r="B599" s="107"/>
      <c r="C599" s="107"/>
      <c r="D599" s="107"/>
      <c r="E599" s="107"/>
      <c r="F599" s="138"/>
      <c r="G599" s="138"/>
      <c r="H599" s="138"/>
      <c r="I599" s="138"/>
      <c r="J599" s="138"/>
      <c r="K599" s="138"/>
    </row>
    <row r="600" spans="1:11" x14ac:dyDescent="0.3">
      <c r="A600" s="107"/>
      <c r="B600" s="107"/>
      <c r="C600" s="107"/>
      <c r="D600" s="107"/>
      <c r="E600" s="107"/>
      <c r="F600" s="138"/>
      <c r="G600" s="138"/>
      <c r="H600" s="138"/>
      <c r="I600" s="138"/>
      <c r="J600" s="138"/>
      <c r="K600" s="138"/>
    </row>
    <row r="601" spans="1:11" x14ac:dyDescent="0.3">
      <c r="A601" s="107"/>
      <c r="B601" s="107"/>
      <c r="C601" s="107"/>
      <c r="D601" s="107"/>
      <c r="E601" s="107"/>
      <c r="F601" s="138"/>
      <c r="G601" s="138"/>
      <c r="H601" s="138"/>
      <c r="I601" s="138"/>
      <c r="J601" s="138"/>
      <c r="K601" s="138"/>
    </row>
    <row r="602" spans="1:11" x14ac:dyDescent="0.3">
      <c r="A602" s="107"/>
      <c r="B602" s="107"/>
      <c r="C602" s="107"/>
      <c r="D602" s="107"/>
      <c r="E602" s="107"/>
      <c r="F602" s="138"/>
      <c r="G602" s="138"/>
      <c r="H602" s="138"/>
      <c r="I602" s="138"/>
      <c r="J602" s="138"/>
      <c r="K602" s="138"/>
    </row>
    <row r="603" spans="1:11" x14ac:dyDescent="0.3">
      <c r="A603" s="107"/>
      <c r="B603" s="107"/>
      <c r="C603" s="107"/>
      <c r="D603" s="107"/>
      <c r="E603" s="107"/>
      <c r="F603" s="138"/>
      <c r="G603" s="138"/>
      <c r="H603" s="138"/>
      <c r="I603" s="138"/>
      <c r="J603" s="138"/>
      <c r="K603" s="138"/>
    </row>
    <row r="604" spans="1:11" x14ac:dyDescent="0.3">
      <c r="A604" s="107"/>
      <c r="B604" s="107"/>
      <c r="C604" s="107"/>
      <c r="D604" s="107"/>
      <c r="E604" s="107"/>
      <c r="F604" s="138"/>
      <c r="G604" s="138"/>
      <c r="H604" s="138"/>
      <c r="I604" s="138"/>
      <c r="J604" s="138"/>
      <c r="K604" s="138"/>
    </row>
    <row r="605" spans="1:11" x14ac:dyDescent="0.3">
      <c r="A605" s="107"/>
      <c r="B605" s="107"/>
      <c r="C605" s="107"/>
      <c r="D605" s="107"/>
      <c r="E605" s="107"/>
      <c r="F605" s="138"/>
      <c r="G605" s="138"/>
      <c r="H605" s="138"/>
      <c r="I605" s="138"/>
      <c r="J605" s="138"/>
      <c r="K605" s="138"/>
    </row>
    <row r="606" spans="1:11" x14ac:dyDescent="0.3">
      <c r="A606" s="107"/>
      <c r="B606" s="107"/>
      <c r="C606" s="107"/>
      <c r="D606" s="107"/>
      <c r="E606" s="107"/>
      <c r="F606" s="138"/>
      <c r="G606" s="138"/>
      <c r="H606" s="138"/>
      <c r="I606" s="138"/>
      <c r="J606" s="138"/>
      <c r="K606" s="138"/>
    </row>
    <row r="607" spans="1:11" x14ac:dyDescent="0.3">
      <c r="A607" s="107"/>
      <c r="B607" s="107"/>
      <c r="C607" s="107"/>
      <c r="D607" s="107"/>
      <c r="E607" s="107"/>
      <c r="F607" s="138"/>
      <c r="G607" s="138"/>
      <c r="H607" s="138"/>
      <c r="I607" s="138"/>
      <c r="J607" s="138"/>
      <c r="K607" s="138"/>
    </row>
    <row r="608" spans="1:11" x14ac:dyDescent="0.3">
      <c r="A608" s="107"/>
      <c r="B608" s="107"/>
      <c r="C608" s="107"/>
      <c r="D608" s="107"/>
      <c r="E608" s="107"/>
      <c r="F608" s="138"/>
      <c r="G608" s="138"/>
      <c r="H608" s="138"/>
      <c r="I608" s="138"/>
      <c r="J608" s="138"/>
      <c r="K608" s="138"/>
    </row>
    <row r="609" spans="1:11" x14ac:dyDescent="0.3">
      <c r="A609" s="107"/>
      <c r="B609" s="107"/>
      <c r="C609" s="107"/>
      <c r="D609" s="107"/>
      <c r="E609" s="107"/>
      <c r="F609" s="138"/>
      <c r="G609" s="138"/>
      <c r="H609" s="138"/>
      <c r="I609" s="138"/>
      <c r="J609" s="138"/>
      <c r="K609" s="138"/>
    </row>
    <row r="610" spans="1:11" x14ac:dyDescent="0.3">
      <c r="A610" s="107"/>
      <c r="B610" s="107"/>
      <c r="C610" s="107"/>
      <c r="D610" s="107"/>
      <c r="E610" s="107"/>
      <c r="F610" s="138"/>
      <c r="G610" s="138"/>
      <c r="H610" s="138"/>
      <c r="I610" s="138"/>
      <c r="J610" s="138"/>
      <c r="K610" s="138"/>
    </row>
    <row r="611" spans="1:11" x14ac:dyDescent="0.3">
      <c r="A611" s="107"/>
      <c r="B611" s="107"/>
      <c r="C611" s="107"/>
      <c r="D611" s="107"/>
      <c r="E611" s="107"/>
      <c r="F611" s="138"/>
      <c r="G611" s="138"/>
      <c r="H611" s="138"/>
      <c r="I611" s="138"/>
      <c r="J611" s="138"/>
      <c r="K611" s="138"/>
    </row>
    <row r="612" spans="1:11" x14ac:dyDescent="0.3">
      <c r="A612" s="107"/>
      <c r="B612" s="107"/>
      <c r="C612" s="107"/>
      <c r="D612" s="107"/>
      <c r="E612" s="107"/>
      <c r="F612" s="138"/>
      <c r="G612" s="138"/>
      <c r="H612" s="138"/>
      <c r="I612" s="138"/>
      <c r="J612" s="138"/>
      <c r="K612" s="138"/>
    </row>
    <row r="613" spans="1:11" x14ac:dyDescent="0.3">
      <c r="A613" s="107"/>
      <c r="B613" s="107"/>
      <c r="C613" s="107"/>
      <c r="D613" s="107"/>
      <c r="E613" s="107"/>
      <c r="F613" s="138"/>
      <c r="G613" s="138"/>
      <c r="H613" s="138"/>
      <c r="I613" s="138"/>
      <c r="J613" s="138"/>
      <c r="K613" s="138"/>
    </row>
    <row r="614" spans="1:11" x14ac:dyDescent="0.3">
      <c r="A614" s="107"/>
      <c r="B614" s="107"/>
      <c r="C614" s="107"/>
      <c r="D614" s="107"/>
      <c r="E614" s="107"/>
      <c r="F614" s="138"/>
      <c r="G614" s="138"/>
      <c r="H614" s="138"/>
      <c r="I614" s="138"/>
      <c r="J614" s="138"/>
      <c r="K614" s="138"/>
    </row>
    <row r="615" spans="1:11" x14ac:dyDescent="0.3">
      <c r="A615" s="107"/>
      <c r="B615" s="107"/>
      <c r="C615" s="107"/>
      <c r="D615" s="107"/>
      <c r="E615" s="107"/>
      <c r="F615" s="138"/>
      <c r="G615" s="138"/>
      <c r="H615" s="138"/>
      <c r="I615" s="138"/>
      <c r="J615" s="138"/>
      <c r="K615" s="138"/>
    </row>
    <row r="616" spans="1:11" x14ac:dyDescent="0.3">
      <c r="A616" s="107"/>
      <c r="B616" s="107"/>
      <c r="C616" s="107"/>
      <c r="D616" s="107"/>
      <c r="E616" s="107"/>
      <c r="F616" s="138"/>
      <c r="G616" s="138"/>
      <c r="H616" s="138"/>
      <c r="I616" s="138"/>
      <c r="J616" s="138"/>
      <c r="K616" s="138"/>
    </row>
    <row r="617" spans="1:11" x14ac:dyDescent="0.3">
      <c r="A617" s="107"/>
      <c r="B617" s="107"/>
      <c r="C617" s="107"/>
      <c r="D617" s="107"/>
      <c r="E617" s="107"/>
      <c r="F617" s="138"/>
      <c r="G617" s="138"/>
      <c r="H617" s="138"/>
      <c r="I617" s="138"/>
      <c r="J617" s="138"/>
      <c r="K617" s="138"/>
    </row>
    <row r="618" spans="1:11" x14ac:dyDescent="0.3">
      <c r="A618" s="107"/>
      <c r="B618" s="107"/>
      <c r="C618" s="107"/>
      <c r="D618" s="107"/>
      <c r="E618" s="107"/>
      <c r="F618" s="138"/>
      <c r="G618" s="138"/>
      <c r="H618" s="138"/>
      <c r="I618" s="138"/>
      <c r="J618" s="138"/>
      <c r="K618" s="138"/>
    </row>
    <row r="619" spans="1:11" x14ac:dyDescent="0.3">
      <c r="A619" s="107"/>
      <c r="B619" s="107"/>
      <c r="C619" s="107"/>
      <c r="D619" s="107"/>
      <c r="E619" s="107"/>
      <c r="F619" s="138"/>
      <c r="G619" s="138"/>
      <c r="H619" s="138"/>
      <c r="I619" s="138"/>
      <c r="J619" s="138"/>
      <c r="K619" s="138"/>
    </row>
    <row r="620" spans="1:11" x14ac:dyDescent="0.3">
      <c r="A620" s="107"/>
      <c r="B620" s="107"/>
      <c r="C620" s="107"/>
      <c r="D620" s="107"/>
      <c r="E620" s="107"/>
      <c r="F620" s="138"/>
      <c r="G620" s="138"/>
      <c r="H620" s="138"/>
      <c r="I620" s="138"/>
      <c r="J620" s="138"/>
      <c r="K620" s="138"/>
    </row>
    <row r="621" spans="1:11" x14ac:dyDescent="0.3">
      <c r="A621" s="107"/>
      <c r="B621" s="107"/>
      <c r="C621" s="107"/>
      <c r="D621" s="107"/>
      <c r="E621" s="107"/>
      <c r="F621" s="138"/>
      <c r="G621" s="138"/>
      <c r="H621" s="138"/>
      <c r="I621" s="138"/>
      <c r="J621" s="138"/>
      <c r="K621" s="138"/>
    </row>
    <row r="622" spans="1:11" x14ac:dyDescent="0.3">
      <c r="A622" s="107"/>
      <c r="B622" s="107"/>
      <c r="C622" s="107"/>
      <c r="D622" s="107"/>
      <c r="E622" s="107"/>
      <c r="F622" s="138"/>
      <c r="G622" s="138"/>
      <c r="H622" s="138"/>
      <c r="I622" s="138"/>
      <c r="J622" s="138"/>
      <c r="K622" s="138"/>
    </row>
    <row r="623" spans="1:11" x14ac:dyDescent="0.3">
      <c r="A623" s="107"/>
      <c r="B623" s="107"/>
      <c r="C623" s="107"/>
      <c r="D623" s="107"/>
      <c r="E623" s="107"/>
      <c r="F623" s="138"/>
      <c r="G623" s="138"/>
      <c r="H623" s="138"/>
      <c r="I623" s="138"/>
      <c r="J623" s="138"/>
      <c r="K623" s="138"/>
    </row>
    <row r="624" spans="1:11" x14ac:dyDescent="0.3">
      <c r="A624" s="107"/>
      <c r="B624" s="107"/>
      <c r="C624" s="107"/>
      <c r="D624" s="107"/>
      <c r="E624" s="107"/>
      <c r="F624" s="138"/>
      <c r="G624" s="138"/>
      <c r="H624" s="138"/>
      <c r="I624" s="138"/>
      <c r="J624" s="138"/>
      <c r="K624" s="138"/>
    </row>
    <row r="625" spans="1:11" x14ac:dyDescent="0.3">
      <c r="A625" s="107"/>
      <c r="B625" s="107"/>
      <c r="C625" s="107"/>
      <c r="D625" s="107"/>
      <c r="E625" s="107"/>
      <c r="F625" s="138"/>
      <c r="G625" s="138"/>
      <c r="H625" s="138"/>
      <c r="I625" s="138"/>
      <c r="J625" s="138"/>
      <c r="K625" s="138"/>
    </row>
    <row r="626" spans="1:11" x14ac:dyDescent="0.3">
      <c r="A626" s="107"/>
      <c r="B626" s="107"/>
      <c r="C626" s="107"/>
      <c r="D626" s="107"/>
      <c r="E626" s="107"/>
      <c r="F626" s="138"/>
      <c r="G626" s="138"/>
      <c r="H626" s="138"/>
      <c r="I626" s="138"/>
      <c r="J626" s="138"/>
      <c r="K626" s="138"/>
    </row>
    <row r="627" spans="1:11" x14ac:dyDescent="0.3">
      <c r="A627" s="107"/>
      <c r="B627" s="107"/>
      <c r="C627" s="107"/>
      <c r="D627" s="107"/>
      <c r="E627" s="107"/>
      <c r="F627" s="138"/>
      <c r="G627" s="138"/>
      <c r="H627" s="138"/>
      <c r="I627" s="138"/>
      <c r="J627" s="138"/>
      <c r="K627" s="138"/>
    </row>
    <row r="628" spans="1:11" x14ac:dyDescent="0.3">
      <c r="A628" s="107"/>
      <c r="B628" s="107"/>
      <c r="C628" s="107"/>
      <c r="D628" s="107"/>
      <c r="E628" s="107"/>
      <c r="F628" s="138"/>
      <c r="G628" s="138"/>
      <c r="H628" s="138"/>
      <c r="I628" s="138"/>
      <c r="J628" s="138"/>
      <c r="K628" s="138"/>
    </row>
    <row r="629" spans="1:11" x14ac:dyDescent="0.3">
      <c r="A629" s="107"/>
      <c r="B629" s="107"/>
      <c r="C629" s="107"/>
      <c r="D629" s="107"/>
      <c r="E629" s="107"/>
      <c r="F629" s="138"/>
      <c r="G629" s="138"/>
      <c r="H629" s="138"/>
      <c r="I629" s="138"/>
      <c r="J629" s="138"/>
      <c r="K629" s="138"/>
    </row>
    <row r="630" spans="1:11" x14ac:dyDescent="0.3">
      <c r="A630" s="107"/>
      <c r="B630" s="107"/>
      <c r="C630" s="107"/>
      <c r="D630" s="107"/>
      <c r="E630" s="107"/>
      <c r="F630" s="138"/>
      <c r="G630" s="138"/>
      <c r="H630" s="138"/>
      <c r="I630" s="138"/>
      <c r="J630" s="138"/>
      <c r="K630" s="138"/>
    </row>
    <row r="631" spans="1:11" x14ac:dyDescent="0.3">
      <c r="A631" s="107"/>
      <c r="B631" s="107"/>
      <c r="C631" s="107"/>
      <c r="D631" s="107"/>
      <c r="E631" s="107"/>
      <c r="F631" s="138"/>
      <c r="G631" s="138"/>
      <c r="H631" s="138"/>
      <c r="I631" s="138"/>
      <c r="J631" s="138"/>
      <c r="K631" s="138"/>
    </row>
    <row r="632" spans="1:11" x14ac:dyDescent="0.3">
      <c r="A632" s="107"/>
      <c r="B632" s="107"/>
      <c r="C632" s="107"/>
      <c r="D632" s="107"/>
      <c r="E632" s="107"/>
      <c r="F632" s="138"/>
      <c r="G632" s="138"/>
      <c r="H632" s="138"/>
      <c r="I632" s="138"/>
      <c r="J632" s="138"/>
      <c r="K632" s="138"/>
    </row>
    <row r="633" spans="1:11" x14ac:dyDescent="0.3">
      <c r="A633" s="107"/>
      <c r="B633" s="107"/>
      <c r="C633" s="107"/>
      <c r="D633" s="107"/>
      <c r="E633" s="107"/>
      <c r="F633" s="138"/>
      <c r="G633" s="138"/>
      <c r="H633" s="138"/>
      <c r="I633" s="138"/>
      <c r="J633" s="138"/>
      <c r="K633" s="138"/>
    </row>
    <row r="634" spans="1:11" x14ac:dyDescent="0.3">
      <c r="A634" s="107"/>
      <c r="B634" s="107"/>
      <c r="C634" s="107"/>
      <c r="D634" s="107"/>
      <c r="E634" s="107"/>
      <c r="F634" s="138"/>
      <c r="G634" s="138"/>
      <c r="H634" s="138"/>
      <c r="I634" s="138"/>
      <c r="J634" s="138"/>
      <c r="K634" s="138"/>
    </row>
    <row r="635" spans="1:11" x14ac:dyDescent="0.3">
      <c r="A635" s="107"/>
      <c r="B635" s="107"/>
      <c r="C635" s="107"/>
      <c r="D635" s="107"/>
      <c r="E635" s="107"/>
      <c r="F635" s="138"/>
      <c r="G635" s="138"/>
      <c r="H635" s="138"/>
      <c r="I635" s="138"/>
      <c r="J635" s="138"/>
      <c r="K635" s="138"/>
    </row>
    <row r="636" spans="1:11" x14ac:dyDescent="0.3">
      <c r="A636" s="107"/>
      <c r="B636" s="107"/>
      <c r="C636" s="107"/>
      <c r="D636" s="107"/>
      <c r="E636" s="107"/>
      <c r="F636" s="138"/>
      <c r="G636" s="138"/>
      <c r="H636" s="138"/>
      <c r="I636" s="138"/>
      <c r="J636" s="138"/>
      <c r="K636" s="138"/>
    </row>
    <row r="637" spans="1:11" x14ac:dyDescent="0.3">
      <c r="A637" s="107"/>
      <c r="B637" s="107"/>
      <c r="C637" s="107"/>
      <c r="D637" s="107"/>
      <c r="E637" s="107"/>
      <c r="F637" s="138"/>
      <c r="G637" s="138"/>
      <c r="H637" s="138"/>
      <c r="I637" s="138"/>
      <c r="J637" s="138"/>
      <c r="K637" s="138"/>
    </row>
    <row r="638" spans="1:11" x14ac:dyDescent="0.3">
      <c r="A638" s="107"/>
      <c r="B638" s="107"/>
      <c r="C638" s="107"/>
      <c r="D638" s="107"/>
      <c r="E638" s="107"/>
      <c r="F638" s="138"/>
      <c r="G638" s="138"/>
      <c r="H638" s="138"/>
      <c r="I638" s="138"/>
      <c r="J638" s="138"/>
      <c r="K638" s="138"/>
    </row>
    <row r="639" spans="1:11" x14ac:dyDescent="0.3">
      <c r="A639" s="107"/>
      <c r="B639" s="107"/>
      <c r="C639" s="107"/>
      <c r="D639" s="107"/>
      <c r="E639" s="107"/>
      <c r="F639" s="138"/>
      <c r="G639" s="138"/>
      <c r="H639" s="138"/>
      <c r="I639" s="138"/>
      <c r="J639" s="138"/>
      <c r="K639" s="138"/>
    </row>
    <row r="640" spans="1:11" x14ac:dyDescent="0.3">
      <c r="A640" s="107"/>
      <c r="B640" s="107"/>
      <c r="C640" s="107"/>
      <c r="D640" s="107"/>
      <c r="E640" s="107"/>
      <c r="F640" s="138"/>
      <c r="G640" s="138"/>
      <c r="H640" s="138"/>
      <c r="I640" s="138"/>
      <c r="J640" s="138"/>
      <c r="K640" s="138"/>
    </row>
    <row r="641" spans="1:11" x14ac:dyDescent="0.3">
      <c r="A641" s="107"/>
      <c r="B641" s="107"/>
      <c r="C641" s="107"/>
      <c r="D641" s="107"/>
      <c r="E641" s="107"/>
      <c r="F641" s="138"/>
      <c r="G641" s="138"/>
      <c r="H641" s="138"/>
      <c r="I641" s="138"/>
      <c r="J641" s="138"/>
      <c r="K641" s="138"/>
    </row>
    <row r="642" spans="1:11" x14ac:dyDescent="0.3">
      <c r="A642" s="107"/>
      <c r="B642" s="107"/>
      <c r="C642" s="107"/>
      <c r="D642" s="107"/>
      <c r="E642" s="107"/>
      <c r="F642" s="138"/>
      <c r="G642" s="138"/>
      <c r="H642" s="138"/>
      <c r="I642" s="138"/>
      <c r="J642" s="138"/>
      <c r="K642" s="138"/>
    </row>
    <row r="643" spans="1:11" x14ac:dyDescent="0.3">
      <c r="A643" s="107"/>
      <c r="B643" s="107"/>
      <c r="C643" s="107"/>
      <c r="D643" s="107"/>
      <c r="E643" s="107"/>
      <c r="F643" s="138"/>
      <c r="G643" s="138"/>
      <c r="H643" s="138"/>
      <c r="I643" s="138"/>
      <c r="J643" s="138"/>
      <c r="K643" s="138"/>
    </row>
    <row r="644" spans="1:11" x14ac:dyDescent="0.3">
      <c r="A644" s="107"/>
      <c r="B644" s="107"/>
      <c r="C644" s="107"/>
      <c r="D644" s="107"/>
      <c r="E644" s="107"/>
      <c r="F644" s="138"/>
      <c r="G644" s="138"/>
      <c r="H644" s="138"/>
      <c r="I644" s="138"/>
      <c r="J644" s="138"/>
      <c r="K644" s="138"/>
    </row>
    <row r="645" spans="1:11" x14ac:dyDescent="0.3">
      <c r="A645" s="107"/>
      <c r="B645" s="107"/>
      <c r="C645" s="107"/>
      <c r="D645" s="107"/>
      <c r="E645" s="107"/>
      <c r="F645" s="138"/>
      <c r="G645" s="138"/>
      <c r="H645" s="138"/>
      <c r="I645" s="138"/>
      <c r="J645" s="138"/>
      <c r="K645" s="138"/>
    </row>
    <row r="646" spans="1:11" x14ac:dyDescent="0.3">
      <c r="A646" s="107"/>
      <c r="B646" s="107"/>
      <c r="C646" s="107"/>
      <c r="D646" s="107"/>
      <c r="E646" s="107"/>
      <c r="F646" s="138"/>
      <c r="G646" s="138"/>
      <c r="H646" s="138"/>
      <c r="I646" s="138"/>
      <c r="J646" s="138"/>
      <c r="K646" s="138"/>
    </row>
    <row r="647" spans="1:11" x14ac:dyDescent="0.3">
      <c r="A647" s="107"/>
      <c r="B647" s="107"/>
      <c r="C647" s="107"/>
      <c r="D647" s="107"/>
      <c r="E647" s="107"/>
      <c r="F647" s="138"/>
      <c r="G647" s="138"/>
      <c r="H647" s="138"/>
      <c r="I647" s="138"/>
      <c r="J647" s="138"/>
      <c r="K647" s="138"/>
    </row>
    <row r="648" spans="1:11" x14ac:dyDescent="0.3">
      <c r="A648" s="107"/>
      <c r="B648" s="107"/>
      <c r="C648" s="107"/>
      <c r="D648" s="107"/>
      <c r="E648" s="107"/>
      <c r="F648" s="138"/>
      <c r="G648" s="138"/>
      <c r="H648" s="138"/>
      <c r="I648" s="138"/>
      <c r="J648" s="138"/>
      <c r="K648" s="138"/>
    </row>
    <row r="649" spans="1:11" x14ac:dyDescent="0.3">
      <c r="A649" s="107"/>
      <c r="B649" s="107"/>
      <c r="C649" s="107"/>
      <c r="D649" s="107"/>
      <c r="E649" s="107"/>
      <c r="F649" s="138"/>
      <c r="G649" s="138"/>
      <c r="H649" s="138"/>
      <c r="I649" s="138"/>
      <c r="J649" s="138"/>
      <c r="K649" s="138"/>
    </row>
    <row r="650" spans="1:11" x14ac:dyDescent="0.3">
      <c r="A650" s="107"/>
      <c r="B650" s="107"/>
      <c r="C650" s="107"/>
      <c r="D650" s="107"/>
      <c r="E650" s="107"/>
      <c r="F650" s="138"/>
      <c r="G650" s="138"/>
      <c r="H650" s="138"/>
      <c r="I650" s="138"/>
      <c r="J650" s="138"/>
      <c r="K650" s="138"/>
    </row>
    <row r="651" spans="1:11" x14ac:dyDescent="0.3">
      <c r="A651" s="107"/>
      <c r="B651" s="107"/>
      <c r="C651" s="107"/>
      <c r="D651" s="107"/>
      <c r="E651" s="107"/>
      <c r="F651" s="138"/>
      <c r="G651" s="138"/>
      <c r="H651" s="138"/>
      <c r="I651" s="138"/>
      <c r="J651" s="138"/>
      <c r="K651" s="138"/>
    </row>
    <row r="652" spans="1:11" x14ac:dyDescent="0.3">
      <c r="A652" s="107"/>
      <c r="B652" s="107"/>
      <c r="C652" s="107"/>
      <c r="D652" s="107"/>
      <c r="E652" s="107"/>
      <c r="F652" s="138"/>
      <c r="G652" s="138"/>
      <c r="H652" s="138"/>
      <c r="I652" s="138"/>
      <c r="J652" s="138"/>
      <c r="K652" s="138"/>
    </row>
    <row r="653" spans="1:11" x14ac:dyDescent="0.3">
      <c r="A653" s="107"/>
      <c r="B653" s="107"/>
      <c r="C653" s="107"/>
      <c r="D653" s="107"/>
      <c r="E653" s="107"/>
      <c r="F653" s="138"/>
      <c r="G653" s="138"/>
      <c r="H653" s="138"/>
      <c r="I653" s="138"/>
      <c r="J653" s="138"/>
      <c r="K653" s="138"/>
    </row>
    <row r="654" spans="1:11" x14ac:dyDescent="0.3">
      <c r="A654" s="107"/>
      <c r="B654" s="107"/>
      <c r="C654" s="107"/>
      <c r="D654" s="107"/>
      <c r="E654" s="107"/>
      <c r="F654" s="138"/>
      <c r="G654" s="138"/>
      <c r="H654" s="138"/>
      <c r="I654" s="138"/>
      <c r="J654" s="138"/>
      <c r="K654" s="138"/>
    </row>
    <row r="655" spans="1:11" x14ac:dyDescent="0.3">
      <c r="A655" s="107"/>
      <c r="B655" s="107"/>
      <c r="C655" s="107"/>
      <c r="D655" s="107"/>
      <c r="E655" s="107"/>
      <c r="F655" s="138"/>
      <c r="G655" s="138"/>
      <c r="H655" s="138"/>
      <c r="I655" s="138"/>
      <c r="J655" s="138"/>
      <c r="K655" s="138"/>
    </row>
    <row r="656" spans="1:11" x14ac:dyDescent="0.3">
      <c r="A656" s="107"/>
      <c r="B656" s="107"/>
      <c r="C656" s="107"/>
      <c r="D656" s="107"/>
      <c r="E656" s="107"/>
      <c r="F656" s="138"/>
      <c r="G656" s="138"/>
      <c r="H656" s="138"/>
      <c r="I656" s="138"/>
      <c r="J656" s="138"/>
      <c r="K656" s="138"/>
    </row>
    <row r="657" spans="1:11" x14ac:dyDescent="0.3">
      <c r="A657" s="107"/>
      <c r="B657" s="107"/>
      <c r="C657" s="107"/>
      <c r="D657" s="107"/>
      <c r="E657" s="107"/>
      <c r="F657" s="138"/>
      <c r="G657" s="138"/>
      <c r="H657" s="138"/>
      <c r="I657" s="138"/>
      <c r="J657" s="138"/>
      <c r="K657" s="138"/>
    </row>
    <row r="658" spans="1:11" x14ac:dyDescent="0.3">
      <c r="A658" s="107"/>
      <c r="B658" s="107"/>
      <c r="C658" s="107"/>
      <c r="D658" s="107"/>
      <c r="E658" s="107"/>
      <c r="F658" s="138"/>
      <c r="G658" s="138"/>
      <c r="H658" s="138"/>
      <c r="I658" s="138"/>
      <c r="J658" s="138"/>
      <c r="K658" s="138"/>
    </row>
    <row r="659" spans="1:11" x14ac:dyDescent="0.3">
      <c r="A659" s="107"/>
      <c r="B659" s="107"/>
      <c r="C659" s="107"/>
      <c r="D659" s="107"/>
      <c r="E659" s="107"/>
      <c r="F659" s="138"/>
      <c r="G659" s="138"/>
      <c r="H659" s="138"/>
      <c r="I659" s="138"/>
      <c r="J659" s="138"/>
      <c r="K659" s="138"/>
    </row>
    <row r="660" spans="1:11" x14ac:dyDescent="0.3">
      <c r="A660" s="107"/>
      <c r="B660" s="107"/>
      <c r="C660" s="107"/>
      <c r="D660" s="107"/>
      <c r="E660" s="107"/>
      <c r="F660" s="138"/>
      <c r="G660" s="138"/>
      <c r="H660" s="138"/>
      <c r="I660" s="138"/>
      <c r="J660" s="138"/>
      <c r="K660" s="138"/>
    </row>
    <row r="661" spans="1:11" x14ac:dyDescent="0.3">
      <c r="A661" s="107"/>
      <c r="B661" s="107"/>
      <c r="C661" s="107"/>
      <c r="D661" s="107"/>
      <c r="E661" s="107"/>
      <c r="F661" s="138"/>
      <c r="G661" s="138"/>
      <c r="H661" s="138"/>
      <c r="I661" s="138"/>
      <c r="J661" s="138"/>
      <c r="K661" s="138"/>
    </row>
    <row r="662" spans="1:11" x14ac:dyDescent="0.3">
      <c r="A662" s="107"/>
      <c r="B662" s="107"/>
      <c r="C662" s="107"/>
      <c r="D662" s="107"/>
      <c r="E662" s="107"/>
      <c r="F662" s="138"/>
      <c r="G662" s="138"/>
      <c r="H662" s="138"/>
      <c r="I662" s="138"/>
      <c r="J662" s="138"/>
      <c r="K662" s="138"/>
    </row>
    <row r="663" spans="1:11" x14ac:dyDescent="0.3">
      <c r="A663" s="107"/>
      <c r="B663" s="107"/>
      <c r="C663" s="107"/>
      <c r="D663" s="107"/>
      <c r="E663" s="107"/>
      <c r="F663" s="138"/>
      <c r="G663" s="138"/>
      <c r="H663" s="138"/>
      <c r="I663" s="138"/>
      <c r="J663" s="138"/>
      <c r="K663" s="138"/>
    </row>
    <row r="664" spans="1:11" x14ac:dyDescent="0.3">
      <c r="A664" s="107"/>
      <c r="B664" s="107"/>
      <c r="C664" s="107"/>
      <c r="D664" s="107"/>
      <c r="E664" s="107"/>
      <c r="F664" s="138"/>
      <c r="G664" s="138"/>
      <c r="H664" s="138"/>
      <c r="I664" s="138"/>
      <c r="J664" s="138"/>
      <c r="K664" s="138"/>
    </row>
    <row r="665" spans="1:11" x14ac:dyDescent="0.3">
      <c r="A665" s="107"/>
      <c r="B665" s="107"/>
      <c r="C665" s="107"/>
      <c r="D665" s="107"/>
      <c r="E665" s="107"/>
      <c r="F665" s="138"/>
      <c r="G665" s="138"/>
      <c r="H665" s="138"/>
      <c r="I665" s="138"/>
      <c r="J665" s="138"/>
      <c r="K665" s="138"/>
    </row>
    <row r="666" spans="1:11" x14ac:dyDescent="0.3">
      <c r="A666" s="107"/>
      <c r="B666" s="107"/>
      <c r="C666" s="107"/>
      <c r="D666" s="107"/>
      <c r="E666" s="107"/>
      <c r="F666" s="138"/>
      <c r="G666" s="138"/>
      <c r="H666" s="138"/>
      <c r="I666" s="138"/>
      <c r="J666" s="138"/>
      <c r="K666" s="138"/>
    </row>
    <row r="667" spans="1:11" x14ac:dyDescent="0.3">
      <c r="A667" s="107"/>
      <c r="B667" s="107"/>
      <c r="C667" s="107"/>
      <c r="D667" s="107"/>
      <c r="E667" s="107"/>
      <c r="F667" s="138"/>
      <c r="G667" s="138"/>
      <c r="H667" s="138"/>
      <c r="I667" s="138"/>
      <c r="J667" s="138"/>
      <c r="K667" s="138"/>
    </row>
    <row r="668" spans="1:11" x14ac:dyDescent="0.3">
      <c r="A668" s="107"/>
      <c r="B668" s="107"/>
      <c r="C668" s="107"/>
      <c r="D668" s="107"/>
      <c r="E668" s="107"/>
      <c r="F668" s="138"/>
      <c r="G668" s="138"/>
      <c r="H668" s="138"/>
      <c r="I668" s="138"/>
      <c r="J668" s="138"/>
      <c r="K668" s="138"/>
    </row>
    <row r="669" spans="1:11" x14ac:dyDescent="0.3">
      <c r="A669" s="107"/>
      <c r="B669" s="107"/>
      <c r="C669" s="107"/>
      <c r="D669" s="107"/>
      <c r="E669" s="107"/>
      <c r="F669" s="138"/>
      <c r="G669" s="138"/>
      <c r="H669" s="138"/>
      <c r="I669" s="138"/>
      <c r="J669" s="138"/>
      <c r="K669" s="138"/>
    </row>
    <row r="670" spans="1:11" x14ac:dyDescent="0.3">
      <c r="A670" s="107"/>
      <c r="B670" s="107"/>
      <c r="C670" s="107"/>
      <c r="D670" s="107"/>
      <c r="E670" s="107"/>
      <c r="F670" s="138"/>
      <c r="G670" s="138"/>
      <c r="H670" s="138"/>
      <c r="I670" s="138"/>
      <c r="J670" s="138"/>
      <c r="K670" s="138"/>
    </row>
    <row r="671" spans="1:11" x14ac:dyDescent="0.3">
      <c r="A671" s="107"/>
      <c r="B671" s="107"/>
      <c r="C671" s="107"/>
      <c r="D671" s="107"/>
      <c r="E671" s="107"/>
      <c r="F671" s="138"/>
      <c r="G671" s="138"/>
      <c r="H671" s="138"/>
      <c r="I671" s="138"/>
      <c r="J671" s="138"/>
      <c r="K671" s="138"/>
    </row>
    <row r="672" spans="1:11" x14ac:dyDescent="0.3">
      <c r="A672" s="107"/>
      <c r="B672" s="107"/>
      <c r="C672" s="107"/>
      <c r="D672" s="107"/>
      <c r="E672" s="107"/>
      <c r="F672" s="138"/>
      <c r="G672" s="138"/>
      <c r="H672" s="138"/>
      <c r="I672" s="138"/>
      <c r="J672" s="138"/>
      <c r="K672" s="138"/>
    </row>
    <row r="673" spans="1:11" x14ac:dyDescent="0.3">
      <c r="A673" s="107"/>
      <c r="B673" s="107"/>
      <c r="C673" s="107"/>
      <c r="D673" s="107"/>
      <c r="E673" s="107"/>
      <c r="F673" s="138"/>
      <c r="G673" s="138"/>
      <c r="H673" s="138"/>
      <c r="I673" s="138"/>
      <c r="J673" s="138"/>
      <c r="K673" s="138"/>
    </row>
    <row r="674" spans="1:11" x14ac:dyDescent="0.3">
      <c r="A674" s="107"/>
      <c r="B674" s="107"/>
      <c r="C674" s="107"/>
      <c r="D674" s="107"/>
      <c r="E674" s="107"/>
      <c r="F674" s="138"/>
      <c r="G674" s="138"/>
      <c r="H674" s="138"/>
      <c r="I674" s="138"/>
      <c r="J674" s="138"/>
      <c r="K674" s="138"/>
    </row>
    <row r="675" spans="1:11" x14ac:dyDescent="0.3">
      <c r="A675" s="107"/>
      <c r="B675" s="107"/>
      <c r="C675" s="107"/>
      <c r="D675" s="107"/>
      <c r="E675" s="107"/>
      <c r="F675" s="138"/>
      <c r="G675" s="138"/>
      <c r="H675" s="138"/>
      <c r="I675" s="138"/>
      <c r="J675" s="138"/>
      <c r="K675" s="138"/>
    </row>
    <row r="676" spans="1:11" x14ac:dyDescent="0.3">
      <c r="A676" s="107"/>
      <c r="B676" s="107"/>
      <c r="C676" s="107"/>
      <c r="D676" s="107"/>
      <c r="E676" s="107"/>
      <c r="F676" s="138"/>
      <c r="G676" s="138"/>
      <c r="H676" s="138"/>
      <c r="I676" s="138"/>
      <c r="J676" s="138"/>
      <c r="K676" s="138"/>
    </row>
    <row r="677" spans="1:11" x14ac:dyDescent="0.3">
      <c r="A677" s="107"/>
      <c r="B677" s="107"/>
      <c r="C677" s="107"/>
      <c r="D677" s="107"/>
      <c r="E677" s="107"/>
      <c r="F677" s="138"/>
      <c r="G677" s="138"/>
      <c r="H677" s="138"/>
      <c r="I677" s="138"/>
      <c r="J677" s="138"/>
      <c r="K677" s="138"/>
    </row>
    <row r="678" spans="1:11" x14ac:dyDescent="0.3">
      <c r="A678" s="107"/>
      <c r="B678" s="107"/>
      <c r="C678" s="107"/>
      <c r="D678" s="107"/>
      <c r="E678" s="107"/>
      <c r="F678" s="138"/>
      <c r="G678" s="138"/>
      <c r="H678" s="138"/>
      <c r="I678" s="138"/>
      <c r="J678" s="138"/>
      <c r="K678" s="138"/>
    </row>
    <row r="679" spans="1:11" x14ac:dyDescent="0.3">
      <c r="A679" s="107"/>
      <c r="B679" s="107"/>
      <c r="C679" s="107"/>
      <c r="D679" s="107"/>
      <c r="E679" s="107"/>
      <c r="F679" s="138"/>
      <c r="G679" s="138"/>
      <c r="H679" s="138"/>
      <c r="I679" s="138"/>
      <c r="J679" s="138"/>
      <c r="K679" s="138"/>
    </row>
    <row r="680" spans="1:11" x14ac:dyDescent="0.3">
      <c r="A680" s="107"/>
      <c r="B680" s="107"/>
      <c r="C680" s="107"/>
      <c r="D680" s="107"/>
      <c r="E680" s="107"/>
      <c r="F680" s="138"/>
      <c r="G680" s="138"/>
      <c r="H680" s="138"/>
      <c r="I680" s="138"/>
      <c r="J680" s="138"/>
      <c r="K680" s="138"/>
    </row>
    <row r="681" spans="1:11" x14ac:dyDescent="0.3">
      <c r="A681" s="107"/>
      <c r="B681" s="107"/>
      <c r="C681" s="107"/>
      <c r="D681" s="107"/>
      <c r="E681" s="107"/>
      <c r="F681" s="138"/>
      <c r="G681" s="138"/>
      <c r="H681" s="138"/>
      <c r="I681" s="138"/>
      <c r="J681" s="138"/>
      <c r="K681" s="138"/>
    </row>
    <row r="682" spans="1:11" x14ac:dyDescent="0.3">
      <c r="A682" s="107"/>
      <c r="B682" s="107"/>
      <c r="C682" s="107"/>
      <c r="D682" s="107"/>
      <c r="E682" s="107"/>
      <c r="F682" s="138"/>
      <c r="G682" s="138"/>
      <c r="H682" s="138"/>
      <c r="I682" s="138"/>
      <c r="J682" s="138"/>
      <c r="K682" s="138"/>
    </row>
    <row r="683" spans="1:11" x14ac:dyDescent="0.3">
      <c r="A683" s="107"/>
      <c r="B683" s="107"/>
      <c r="C683" s="107"/>
      <c r="D683" s="107"/>
      <c r="E683" s="107"/>
      <c r="F683" s="138"/>
      <c r="G683" s="138"/>
      <c r="H683" s="138"/>
      <c r="I683" s="138"/>
      <c r="J683" s="138"/>
      <c r="K683" s="138"/>
    </row>
    <row r="684" spans="1:11" x14ac:dyDescent="0.3">
      <c r="A684" s="107"/>
      <c r="B684" s="107"/>
      <c r="C684" s="107"/>
      <c r="D684" s="107"/>
      <c r="E684" s="107"/>
      <c r="F684" s="138"/>
      <c r="G684" s="138"/>
      <c r="H684" s="138"/>
      <c r="I684" s="138"/>
      <c r="J684" s="138"/>
      <c r="K684" s="138"/>
    </row>
    <row r="685" spans="1:11" x14ac:dyDescent="0.3">
      <c r="A685" s="107"/>
      <c r="B685" s="107"/>
      <c r="C685" s="107"/>
      <c r="D685" s="107"/>
      <c r="E685" s="107"/>
      <c r="F685" s="138"/>
      <c r="G685" s="138"/>
      <c r="H685" s="138"/>
      <c r="I685" s="138"/>
      <c r="J685" s="138"/>
      <c r="K685" s="138"/>
    </row>
    <row r="686" spans="1:11" x14ac:dyDescent="0.3">
      <c r="A686" s="107"/>
      <c r="B686" s="107"/>
      <c r="C686" s="107"/>
      <c r="D686" s="107"/>
      <c r="E686" s="107"/>
      <c r="F686" s="138"/>
      <c r="G686" s="138"/>
      <c r="H686" s="138"/>
      <c r="I686" s="138"/>
      <c r="J686" s="138"/>
      <c r="K686" s="138"/>
    </row>
    <row r="687" spans="1:11" x14ac:dyDescent="0.3">
      <c r="A687" s="107"/>
      <c r="B687" s="107"/>
      <c r="C687" s="107"/>
      <c r="D687" s="107"/>
      <c r="E687" s="107"/>
      <c r="F687" s="138"/>
      <c r="G687" s="138"/>
      <c r="H687" s="138"/>
      <c r="I687" s="138"/>
      <c r="J687" s="138"/>
      <c r="K687" s="138"/>
    </row>
    <row r="688" spans="1:11" x14ac:dyDescent="0.3">
      <c r="A688" s="107"/>
      <c r="B688" s="107"/>
      <c r="C688" s="107"/>
      <c r="D688" s="107"/>
      <c r="E688" s="107"/>
      <c r="F688" s="138"/>
      <c r="G688" s="138"/>
      <c r="H688" s="138"/>
      <c r="I688" s="138"/>
      <c r="J688" s="138"/>
      <c r="K688" s="138"/>
    </row>
    <row r="689" spans="1:11" x14ac:dyDescent="0.3">
      <c r="A689" s="107"/>
      <c r="B689" s="107"/>
      <c r="C689" s="107"/>
      <c r="D689" s="107"/>
      <c r="E689" s="107"/>
      <c r="F689" s="138"/>
      <c r="G689" s="138"/>
      <c r="H689" s="138"/>
      <c r="I689" s="138"/>
      <c r="J689" s="138"/>
      <c r="K689" s="138"/>
    </row>
    <row r="690" spans="1:11" x14ac:dyDescent="0.3">
      <c r="A690" s="107"/>
      <c r="B690" s="107"/>
      <c r="C690" s="107"/>
      <c r="D690" s="107"/>
      <c r="E690" s="107"/>
      <c r="F690" s="138"/>
      <c r="G690" s="138"/>
      <c r="H690" s="138"/>
      <c r="I690" s="138"/>
      <c r="J690" s="138"/>
      <c r="K690" s="138"/>
    </row>
    <row r="691" spans="1:11" x14ac:dyDescent="0.3">
      <c r="A691" s="107"/>
      <c r="B691" s="107"/>
      <c r="C691" s="107"/>
      <c r="D691" s="107"/>
      <c r="E691" s="107"/>
      <c r="F691" s="138"/>
      <c r="G691" s="138"/>
      <c r="H691" s="138"/>
      <c r="I691" s="138"/>
      <c r="J691" s="138"/>
      <c r="K691" s="138"/>
    </row>
    <row r="692" spans="1:11" x14ac:dyDescent="0.3">
      <c r="A692" s="107"/>
      <c r="B692" s="107"/>
      <c r="C692" s="107"/>
      <c r="D692" s="107"/>
      <c r="E692" s="107"/>
      <c r="F692" s="138"/>
      <c r="G692" s="138"/>
      <c r="H692" s="138"/>
      <c r="I692" s="138"/>
      <c r="J692" s="138"/>
      <c r="K692" s="138"/>
    </row>
    <row r="693" spans="1:11" x14ac:dyDescent="0.3">
      <c r="A693" s="107"/>
      <c r="B693" s="107"/>
      <c r="C693" s="107"/>
      <c r="D693" s="107"/>
      <c r="E693" s="107"/>
      <c r="F693" s="138"/>
      <c r="G693" s="138"/>
      <c r="H693" s="138"/>
      <c r="I693" s="138"/>
      <c r="J693" s="138"/>
      <c r="K693" s="138"/>
    </row>
    <row r="694" spans="1:11" x14ac:dyDescent="0.3">
      <c r="A694" s="107"/>
      <c r="B694" s="107"/>
      <c r="C694" s="107"/>
      <c r="D694" s="107"/>
      <c r="E694" s="107"/>
      <c r="F694" s="138"/>
      <c r="G694" s="138"/>
      <c r="H694" s="138"/>
      <c r="I694" s="138"/>
      <c r="J694" s="138"/>
      <c r="K694" s="138"/>
    </row>
    <row r="695" spans="1:11" x14ac:dyDescent="0.3">
      <c r="A695" s="107"/>
      <c r="B695" s="107"/>
      <c r="C695" s="107"/>
      <c r="D695" s="107"/>
      <c r="E695" s="107"/>
      <c r="F695" s="138"/>
      <c r="G695" s="138"/>
      <c r="H695" s="138"/>
      <c r="I695" s="138"/>
      <c r="J695" s="138"/>
      <c r="K695" s="138"/>
    </row>
    <row r="696" spans="1:11" x14ac:dyDescent="0.3">
      <c r="A696" s="107"/>
      <c r="B696" s="107"/>
      <c r="C696" s="107"/>
      <c r="D696" s="107"/>
      <c r="E696" s="107"/>
      <c r="F696" s="138"/>
      <c r="G696" s="138"/>
      <c r="H696" s="138"/>
      <c r="I696" s="138"/>
      <c r="J696" s="138"/>
      <c r="K696" s="138"/>
    </row>
    <row r="697" spans="1:11" x14ac:dyDescent="0.3">
      <c r="A697" s="107"/>
      <c r="B697" s="107"/>
      <c r="C697" s="107"/>
      <c r="D697" s="107"/>
      <c r="E697" s="107"/>
      <c r="F697" s="138"/>
      <c r="G697" s="138"/>
      <c r="H697" s="138"/>
      <c r="I697" s="138"/>
      <c r="J697" s="138"/>
      <c r="K697" s="138"/>
    </row>
    <row r="698" spans="1:11" x14ac:dyDescent="0.3">
      <c r="A698" s="107"/>
      <c r="B698" s="107"/>
      <c r="C698" s="107"/>
      <c r="D698" s="107"/>
      <c r="E698" s="107"/>
      <c r="F698" s="138"/>
      <c r="G698" s="138"/>
      <c r="H698" s="138"/>
      <c r="I698" s="138"/>
      <c r="J698" s="138"/>
      <c r="K698" s="138"/>
    </row>
    <row r="699" spans="1:11" x14ac:dyDescent="0.3">
      <c r="A699" s="107"/>
      <c r="B699" s="107"/>
      <c r="C699" s="107"/>
      <c r="D699" s="107"/>
      <c r="E699" s="107"/>
      <c r="F699" s="138"/>
      <c r="G699" s="138"/>
      <c r="H699" s="138"/>
      <c r="I699" s="138"/>
      <c r="J699" s="138"/>
      <c r="K699" s="138"/>
    </row>
    <row r="700" spans="1:11" x14ac:dyDescent="0.3">
      <c r="A700" s="107"/>
      <c r="B700" s="107"/>
      <c r="C700" s="107"/>
      <c r="D700" s="107"/>
      <c r="E700" s="107"/>
      <c r="F700" s="138"/>
      <c r="G700" s="138"/>
      <c r="H700" s="138"/>
      <c r="I700" s="138"/>
      <c r="J700" s="138"/>
      <c r="K700" s="138"/>
    </row>
    <row r="701" spans="1:11" x14ac:dyDescent="0.3">
      <c r="A701" s="107"/>
      <c r="B701" s="107"/>
      <c r="C701" s="107"/>
      <c r="D701" s="107"/>
      <c r="E701" s="107"/>
      <c r="F701" s="138"/>
      <c r="G701" s="138"/>
      <c r="H701" s="138"/>
      <c r="I701" s="138"/>
      <c r="J701" s="138"/>
      <c r="K701" s="138"/>
    </row>
    <row r="702" spans="1:11" x14ac:dyDescent="0.3">
      <c r="A702" s="107"/>
      <c r="B702" s="107"/>
      <c r="C702" s="107"/>
      <c r="D702" s="107"/>
      <c r="E702" s="107"/>
      <c r="F702" s="138"/>
      <c r="G702" s="138"/>
      <c r="H702" s="138"/>
      <c r="I702" s="138"/>
      <c r="J702" s="138"/>
      <c r="K702" s="138"/>
    </row>
    <row r="703" spans="1:11" x14ac:dyDescent="0.3">
      <c r="A703" s="107"/>
      <c r="B703" s="107"/>
      <c r="C703" s="107"/>
      <c r="D703" s="107"/>
      <c r="E703" s="107"/>
      <c r="F703" s="138"/>
      <c r="G703" s="138"/>
      <c r="H703" s="138"/>
      <c r="I703" s="138"/>
      <c r="J703" s="138"/>
      <c r="K703" s="138"/>
    </row>
    <row r="704" spans="1:11" x14ac:dyDescent="0.3">
      <c r="A704" s="107"/>
      <c r="B704" s="107"/>
      <c r="C704" s="107"/>
      <c r="D704" s="107"/>
      <c r="E704" s="107"/>
      <c r="F704" s="138"/>
      <c r="G704" s="138"/>
      <c r="H704" s="138"/>
      <c r="I704" s="138"/>
      <c r="J704" s="138"/>
      <c r="K704" s="138"/>
    </row>
    <row r="705" spans="1:11" x14ac:dyDescent="0.3">
      <c r="A705" s="107"/>
      <c r="B705" s="107"/>
      <c r="C705" s="107"/>
      <c r="D705" s="107"/>
      <c r="E705" s="107"/>
      <c r="F705" s="138"/>
      <c r="G705" s="138"/>
      <c r="H705" s="138"/>
      <c r="I705" s="138"/>
      <c r="J705" s="138"/>
      <c r="K705" s="138"/>
    </row>
    <row r="706" spans="1:11" x14ac:dyDescent="0.3">
      <c r="A706" s="107"/>
      <c r="B706" s="107"/>
      <c r="C706" s="107"/>
      <c r="D706" s="107"/>
      <c r="E706" s="107"/>
      <c r="F706" s="138"/>
      <c r="G706" s="138"/>
      <c r="H706" s="138"/>
      <c r="I706" s="138"/>
      <c r="J706" s="138"/>
      <c r="K706" s="138"/>
    </row>
    <row r="707" spans="1:11" x14ac:dyDescent="0.3">
      <c r="A707" s="107"/>
      <c r="B707" s="107"/>
      <c r="C707" s="107"/>
      <c r="D707" s="107"/>
      <c r="E707" s="107"/>
      <c r="F707" s="138"/>
      <c r="G707" s="138"/>
      <c r="H707" s="138"/>
      <c r="I707" s="138"/>
      <c r="J707" s="138"/>
      <c r="K707" s="138"/>
    </row>
    <row r="708" spans="1:11" x14ac:dyDescent="0.3">
      <c r="A708" s="107"/>
      <c r="B708" s="107"/>
      <c r="C708" s="107"/>
      <c r="D708" s="107"/>
      <c r="E708" s="107"/>
      <c r="F708" s="138"/>
      <c r="G708" s="138"/>
      <c r="H708" s="138"/>
      <c r="I708" s="138"/>
      <c r="J708" s="138"/>
      <c r="K708" s="138"/>
    </row>
    <row r="709" spans="1:11" x14ac:dyDescent="0.3">
      <c r="A709" s="107"/>
      <c r="B709" s="107"/>
      <c r="C709" s="107"/>
      <c r="D709" s="107"/>
      <c r="E709" s="107"/>
      <c r="F709" s="138"/>
      <c r="G709" s="138"/>
      <c r="H709" s="138"/>
      <c r="I709" s="138"/>
      <c r="J709" s="138"/>
      <c r="K709" s="138"/>
    </row>
    <row r="710" spans="1:11" x14ac:dyDescent="0.3">
      <c r="A710" s="107"/>
      <c r="B710" s="107"/>
      <c r="C710" s="107"/>
      <c r="D710" s="107"/>
      <c r="E710" s="107"/>
      <c r="F710" s="138"/>
      <c r="G710" s="138"/>
      <c r="H710" s="138"/>
      <c r="I710" s="138"/>
      <c r="J710" s="138"/>
      <c r="K710" s="138"/>
    </row>
    <row r="711" spans="1:11" x14ac:dyDescent="0.3">
      <c r="A711" s="107"/>
      <c r="B711" s="107"/>
      <c r="C711" s="107"/>
      <c r="D711" s="107"/>
      <c r="E711" s="107"/>
      <c r="F711" s="138"/>
      <c r="G711" s="138"/>
      <c r="H711" s="138"/>
      <c r="I711" s="138"/>
      <c r="J711" s="138"/>
      <c r="K711" s="138"/>
    </row>
    <row r="712" spans="1:11" x14ac:dyDescent="0.3">
      <c r="A712" s="107"/>
      <c r="B712" s="107"/>
      <c r="C712" s="107"/>
      <c r="D712" s="107"/>
      <c r="E712" s="107"/>
      <c r="F712" s="138"/>
      <c r="G712" s="138"/>
      <c r="H712" s="138"/>
      <c r="I712" s="138"/>
      <c r="J712" s="138"/>
      <c r="K712" s="138"/>
    </row>
    <row r="713" spans="1:11" x14ac:dyDescent="0.3">
      <c r="A713" s="107"/>
      <c r="B713" s="107"/>
      <c r="C713" s="107"/>
      <c r="D713" s="107"/>
      <c r="E713" s="107"/>
      <c r="F713" s="138"/>
      <c r="G713" s="138"/>
      <c r="H713" s="138"/>
      <c r="I713" s="138"/>
      <c r="J713" s="138"/>
      <c r="K713" s="138"/>
    </row>
    <row r="714" spans="1:11" x14ac:dyDescent="0.3">
      <c r="A714" s="107"/>
      <c r="B714" s="107"/>
      <c r="C714" s="107"/>
      <c r="D714" s="107"/>
      <c r="E714" s="107"/>
      <c r="F714" s="138"/>
      <c r="G714" s="138"/>
      <c r="H714" s="138"/>
      <c r="I714" s="138"/>
      <c r="J714" s="138"/>
      <c r="K714" s="138"/>
    </row>
    <row r="715" spans="1:11" x14ac:dyDescent="0.3">
      <c r="A715" s="107"/>
      <c r="B715" s="107"/>
      <c r="C715" s="107"/>
      <c r="D715" s="107"/>
      <c r="E715" s="107"/>
      <c r="F715" s="138"/>
      <c r="G715" s="138"/>
      <c r="H715" s="138"/>
      <c r="I715" s="138"/>
      <c r="J715" s="138"/>
      <c r="K715" s="138"/>
    </row>
    <row r="716" spans="1:11" x14ac:dyDescent="0.3">
      <c r="A716" s="107"/>
      <c r="B716" s="107"/>
      <c r="C716" s="107"/>
      <c r="D716" s="107"/>
      <c r="E716" s="107"/>
      <c r="F716" s="138"/>
      <c r="G716" s="138"/>
      <c r="H716" s="138"/>
      <c r="I716" s="138"/>
      <c r="J716" s="138"/>
      <c r="K716" s="138"/>
    </row>
    <row r="717" spans="1:11" x14ac:dyDescent="0.3">
      <c r="A717" s="107"/>
      <c r="B717" s="107"/>
      <c r="C717" s="107"/>
      <c r="D717" s="107"/>
      <c r="E717" s="107"/>
      <c r="F717" s="138"/>
      <c r="G717" s="138"/>
      <c r="H717" s="138"/>
      <c r="I717" s="138"/>
      <c r="J717" s="138"/>
      <c r="K717" s="138"/>
    </row>
    <row r="718" spans="1:11" x14ac:dyDescent="0.3">
      <c r="A718" s="107"/>
      <c r="B718" s="107"/>
      <c r="C718" s="107"/>
      <c r="D718" s="107"/>
      <c r="E718" s="107"/>
      <c r="F718" s="138"/>
      <c r="G718" s="138"/>
      <c r="H718" s="138"/>
      <c r="I718" s="138"/>
      <c r="J718" s="138"/>
      <c r="K718" s="138"/>
    </row>
    <row r="719" spans="1:11" x14ac:dyDescent="0.3">
      <c r="A719" s="107"/>
      <c r="B719" s="107"/>
      <c r="C719" s="107"/>
      <c r="D719" s="107"/>
      <c r="E719" s="107"/>
      <c r="F719" s="138"/>
      <c r="G719" s="138"/>
      <c r="H719" s="138"/>
      <c r="I719" s="138"/>
      <c r="J719" s="138"/>
      <c r="K719" s="138"/>
    </row>
    <row r="720" spans="1:11" x14ac:dyDescent="0.3">
      <c r="A720" s="107"/>
      <c r="B720" s="107"/>
      <c r="C720" s="107"/>
      <c r="D720" s="107"/>
      <c r="E720" s="107"/>
      <c r="F720" s="138"/>
      <c r="G720" s="138"/>
      <c r="H720" s="138"/>
      <c r="I720" s="138"/>
      <c r="J720" s="138"/>
      <c r="K720" s="138"/>
    </row>
    <row r="721" spans="1:11" x14ac:dyDescent="0.3">
      <c r="A721" s="107"/>
      <c r="B721" s="107"/>
      <c r="C721" s="107"/>
      <c r="D721" s="107"/>
      <c r="E721" s="107"/>
      <c r="F721" s="138"/>
      <c r="G721" s="138"/>
      <c r="H721" s="138"/>
      <c r="I721" s="138"/>
      <c r="J721" s="138"/>
      <c r="K721" s="138"/>
    </row>
    <row r="722" spans="1:11" x14ac:dyDescent="0.3">
      <c r="A722" s="107"/>
      <c r="B722" s="107"/>
      <c r="C722" s="107"/>
      <c r="D722" s="107"/>
      <c r="E722" s="107"/>
      <c r="F722" s="138"/>
      <c r="G722" s="138"/>
      <c r="H722" s="138"/>
      <c r="I722" s="138"/>
      <c r="J722" s="138"/>
      <c r="K722" s="138"/>
    </row>
    <row r="723" spans="1:11" x14ac:dyDescent="0.3">
      <c r="A723" s="107"/>
      <c r="B723" s="107"/>
      <c r="C723" s="107"/>
      <c r="D723" s="107"/>
      <c r="E723" s="107"/>
      <c r="F723" s="138"/>
      <c r="G723" s="138"/>
      <c r="H723" s="138"/>
      <c r="I723" s="138"/>
      <c r="J723" s="138"/>
      <c r="K723" s="138"/>
    </row>
    <row r="724" spans="1:11" x14ac:dyDescent="0.3">
      <c r="A724" s="107"/>
      <c r="B724" s="107"/>
      <c r="C724" s="107"/>
      <c r="D724" s="107"/>
      <c r="E724" s="107"/>
      <c r="F724" s="138"/>
      <c r="G724" s="138"/>
      <c r="H724" s="138"/>
      <c r="I724" s="138"/>
      <c r="J724" s="138"/>
      <c r="K724" s="138"/>
    </row>
    <row r="725" spans="1:11" x14ac:dyDescent="0.3">
      <c r="A725" s="107"/>
      <c r="B725" s="107"/>
      <c r="C725" s="107"/>
      <c r="D725" s="107"/>
      <c r="E725" s="107"/>
      <c r="F725" s="138"/>
      <c r="G725" s="138"/>
      <c r="H725" s="138"/>
      <c r="I725" s="138"/>
      <c r="J725" s="138"/>
      <c r="K725" s="138"/>
    </row>
    <row r="726" spans="1:11" x14ac:dyDescent="0.3">
      <c r="A726" s="107"/>
      <c r="B726" s="107"/>
      <c r="C726" s="107"/>
      <c r="D726" s="107"/>
      <c r="E726" s="107"/>
      <c r="F726" s="138"/>
      <c r="G726" s="138"/>
      <c r="H726" s="138"/>
      <c r="I726" s="138"/>
      <c r="J726" s="138"/>
      <c r="K726" s="138"/>
    </row>
    <row r="727" spans="1:11" x14ac:dyDescent="0.3">
      <c r="A727" s="107"/>
      <c r="B727" s="107"/>
      <c r="C727" s="107"/>
      <c r="D727" s="107"/>
      <c r="E727" s="107"/>
      <c r="F727" s="138"/>
      <c r="G727" s="138"/>
      <c r="H727" s="138"/>
      <c r="I727" s="138"/>
      <c r="J727" s="138"/>
      <c r="K727" s="138"/>
    </row>
    <row r="728" spans="1:11" x14ac:dyDescent="0.3">
      <c r="A728" s="107"/>
      <c r="B728" s="107"/>
      <c r="C728" s="107"/>
      <c r="D728" s="107"/>
      <c r="E728" s="107"/>
      <c r="F728" s="138"/>
      <c r="G728" s="138"/>
      <c r="H728" s="138"/>
      <c r="I728" s="138"/>
      <c r="J728" s="138"/>
      <c r="K728" s="138"/>
    </row>
    <row r="729" spans="1:11" x14ac:dyDescent="0.3">
      <c r="A729" s="107"/>
      <c r="B729" s="107"/>
      <c r="C729" s="107"/>
      <c r="D729" s="107"/>
      <c r="E729" s="107"/>
      <c r="F729" s="138"/>
      <c r="G729" s="138"/>
      <c r="H729" s="138"/>
      <c r="I729" s="138"/>
      <c r="J729" s="138"/>
      <c r="K729" s="138"/>
    </row>
    <row r="730" spans="1:11" x14ac:dyDescent="0.3">
      <c r="A730" s="107"/>
      <c r="B730" s="107"/>
      <c r="C730" s="107"/>
      <c r="D730" s="107"/>
      <c r="E730" s="107"/>
      <c r="F730" s="138"/>
      <c r="G730" s="138"/>
      <c r="H730" s="138"/>
      <c r="I730" s="138"/>
      <c r="J730" s="138"/>
      <c r="K730" s="138"/>
    </row>
    <row r="731" spans="1:11" x14ac:dyDescent="0.3">
      <c r="A731" s="107"/>
      <c r="B731" s="107"/>
      <c r="C731" s="107"/>
      <c r="D731" s="107"/>
      <c r="E731" s="107"/>
      <c r="F731" s="138"/>
      <c r="G731" s="138"/>
      <c r="H731" s="138"/>
      <c r="I731" s="138"/>
      <c r="J731" s="138"/>
      <c r="K731" s="138"/>
    </row>
    <row r="732" spans="1:11" x14ac:dyDescent="0.3">
      <c r="A732" s="107"/>
      <c r="B732" s="107"/>
      <c r="C732" s="107"/>
      <c r="D732" s="107"/>
      <c r="E732" s="107"/>
      <c r="F732" s="138"/>
      <c r="G732" s="138"/>
      <c r="H732" s="138"/>
      <c r="I732" s="138"/>
      <c r="J732" s="138"/>
      <c r="K732" s="138"/>
    </row>
    <row r="733" spans="1:11" x14ac:dyDescent="0.3">
      <c r="A733" s="107"/>
      <c r="B733" s="107"/>
      <c r="C733" s="107"/>
      <c r="D733" s="107"/>
      <c r="E733" s="107"/>
      <c r="F733" s="138"/>
      <c r="G733" s="138"/>
      <c r="H733" s="138"/>
      <c r="I733" s="138"/>
      <c r="J733" s="138"/>
      <c r="K733" s="138"/>
    </row>
    <row r="734" spans="1:11" x14ac:dyDescent="0.3">
      <c r="A734" s="107"/>
      <c r="B734" s="107"/>
      <c r="C734" s="107"/>
      <c r="D734" s="107"/>
      <c r="E734" s="107"/>
      <c r="F734" s="138"/>
      <c r="G734" s="138"/>
      <c r="H734" s="138"/>
      <c r="I734" s="138"/>
      <c r="J734" s="138"/>
      <c r="K734" s="138"/>
    </row>
    <row r="735" spans="1:11" x14ac:dyDescent="0.3">
      <c r="A735" s="107"/>
      <c r="B735" s="107"/>
      <c r="C735" s="107"/>
      <c r="D735" s="107"/>
      <c r="E735" s="107"/>
      <c r="F735" s="138"/>
      <c r="G735" s="138"/>
      <c r="H735" s="138"/>
      <c r="I735" s="138"/>
      <c r="J735" s="138"/>
      <c r="K735" s="138"/>
    </row>
    <row r="736" spans="1:11" x14ac:dyDescent="0.3">
      <c r="A736" s="107"/>
      <c r="B736" s="107"/>
      <c r="C736" s="107"/>
      <c r="D736" s="107"/>
      <c r="E736" s="107"/>
      <c r="F736" s="138"/>
      <c r="G736" s="138"/>
      <c r="H736" s="138"/>
      <c r="I736" s="138"/>
      <c r="J736" s="138"/>
      <c r="K736" s="138"/>
    </row>
    <row r="737" spans="1:11" x14ac:dyDescent="0.3">
      <c r="A737" s="107"/>
      <c r="B737" s="107"/>
      <c r="C737" s="107"/>
      <c r="D737" s="107"/>
      <c r="E737" s="107"/>
      <c r="F737" s="138"/>
      <c r="G737" s="138"/>
      <c r="H737" s="138"/>
      <c r="I737" s="138"/>
      <c r="J737" s="138"/>
      <c r="K737" s="138"/>
    </row>
    <row r="738" spans="1:11" x14ac:dyDescent="0.3">
      <c r="A738" s="107"/>
      <c r="B738" s="107"/>
      <c r="C738" s="107"/>
      <c r="D738" s="107"/>
      <c r="E738" s="107"/>
      <c r="F738" s="138"/>
      <c r="G738" s="138"/>
      <c r="H738" s="138"/>
      <c r="I738" s="138"/>
      <c r="J738" s="138"/>
      <c r="K738" s="138"/>
    </row>
    <row r="739" spans="1:11" x14ac:dyDescent="0.3">
      <c r="A739" s="107"/>
      <c r="B739" s="107"/>
      <c r="C739" s="107"/>
      <c r="D739" s="107"/>
      <c r="E739" s="107"/>
      <c r="F739" s="138"/>
      <c r="G739" s="138"/>
      <c r="H739" s="138"/>
      <c r="I739" s="138"/>
      <c r="J739" s="138"/>
      <c r="K739" s="138"/>
    </row>
    <row r="740" spans="1:11" x14ac:dyDescent="0.3">
      <c r="A740" s="107"/>
      <c r="B740" s="107"/>
      <c r="C740" s="107"/>
      <c r="D740" s="107"/>
      <c r="E740" s="107"/>
      <c r="F740" s="138"/>
      <c r="G740" s="138"/>
      <c r="H740" s="138"/>
      <c r="I740" s="138"/>
      <c r="J740" s="138"/>
      <c r="K740" s="138"/>
    </row>
    <row r="741" spans="1:11" x14ac:dyDescent="0.3">
      <c r="A741" s="107"/>
      <c r="B741" s="107"/>
      <c r="C741" s="107"/>
      <c r="D741" s="107"/>
      <c r="E741" s="107"/>
      <c r="F741" s="138"/>
      <c r="G741" s="138"/>
      <c r="H741" s="138"/>
      <c r="I741" s="138"/>
      <c r="J741" s="138"/>
      <c r="K741" s="138"/>
    </row>
    <row r="742" spans="1:11" x14ac:dyDescent="0.3">
      <c r="A742" s="107"/>
      <c r="B742" s="107"/>
      <c r="C742" s="107"/>
      <c r="D742" s="107"/>
      <c r="E742" s="107"/>
      <c r="F742" s="138"/>
      <c r="G742" s="138"/>
      <c r="H742" s="138"/>
      <c r="I742" s="138"/>
      <c r="J742" s="138"/>
      <c r="K742" s="138"/>
    </row>
    <row r="743" spans="1:11" x14ac:dyDescent="0.3">
      <c r="A743" s="107"/>
      <c r="B743" s="107"/>
      <c r="C743" s="107"/>
      <c r="D743" s="107"/>
      <c r="E743" s="107"/>
      <c r="F743" s="138"/>
      <c r="G743" s="138"/>
      <c r="H743" s="138"/>
      <c r="I743" s="138"/>
      <c r="J743" s="138"/>
      <c r="K743" s="138"/>
    </row>
    <row r="744" spans="1:11" x14ac:dyDescent="0.3">
      <c r="A744" s="107"/>
      <c r="B744" s="107"/>
      <c r="C744" s="107"/>
      <c r="D744" s="107"/>
      <c r="E744" s="107"/>
      <c r="F744" s="138"/>
      <c r="G744" s="138"/>
      <c r="H744" s="138"/>
      <c r="I744" s="138"/>
      <c r="J744" s="138"/>
      <c r="K744" s="138"/>
    </row>
    <row r="745" spans="1:11" x14ac:dyDescent="0.3">
      <c r="A745" s="107"/>
      <c r="B745" s="107"/>
      <c r="C745" s="107"/>
      <c r="D745" s="107"/>
      <c r="E745" s="107"/>
      <c r="F745" s="138"/>
      <c r="G745" s="138"/>
      <c r="H745" s="138"/>
      <c r="I745" s="138"/>
      <c r="J745" s="138"/>
      <c r="K745" s="138"/>
    </row>
    <row r="746" spans="1:11" x14ac:dyDescent="0.3">
      <c r="A746" s="107"/>
      <c r="B746" s="107"/>
      <c r="C746" s="107"/>
      <c r="D746" s="107"/>
      <c r="E746" s="107"/>
      <c r="F746" s="138"/>
      <c r="G746" s="138"/>
      <c r="H746" s="138"/>
      <c r="I746" s="138"/>
      <c r="J746" s="138"/>
      <c r="K746" s="138"/>
    </row>
    <row r="747" spans="1:11" x14ac:dyDescent="0.3">
      <c r="A747" s="107"/>
      <c r="B747" s="107"/>
      <c r="C747" s="107"/>
      <c r="D747" s="107"/>
      <c r="E747" s="107"/>
      <c r="F747" s="138"/>
      <c r="G747" s="138"/>
      <c r="H747" s="138"/>
      <c r="I747" s="138"/>
      <c r="J747" s="138"/>
      <c r="K747" s="138"/>
    </row>
    <row r="748" spans="1:11" x14ac:dyDescent="0.3">
      <c r="A748" s="107"/>
      <c r="B748" s="107"/>
      <c r="C748" s="107"/>
      <c r="D748" s="107"/>
      <c r="E748" s="107"/>
      <c r="F748" s="138"/>
      <c r="G748" s="138"/>
      <c r="H748" s="138"/>
      <c r="I748" s="138"/>
      <c r="J748" s="138"/>
      <c r="K748" s="138"/>
    </row>
    <row r="749" spans="1:11" x14ac:dyDescent="0.3">
      <c r="A749" s="107"/>
      <c r="B749" s="107"/>
      <c r="C749" s="107"/>
      <c r="D749" s="107"/>
      <c r="E749" s="107"/>
      <c r="F749" s="138"/>
      <c r="G749" s="138"/>
      <c r="H749" s="138"/>
      <c r="I749" s="138"/>
      <c r="J749" s="138"/>
      <c r="K749" s="138"/>
    </row>
    <row r="750" spans="1:11" x14ac:dyDescent="0.3">
      <c r="A750" s="107"/>
      <c r="B750" s="107"/>
      <c r="C750" s="107"/>
      <c r="D750" s="107"/>
      <c r="E750" s="107"/>
      <c r="F750" s="138"/>
      <c r="G750" s="138"/>
      <c r="H750" s="138"/>
      <c r="I750" s="138"/>
      <c r="J750" s="138"/>
      <c r="K750" s="138"/>
    </row>
    <row r="751" spans="1:11" x14ac:dyDescent="0.3">
      <c r="A751" s="107"/>
      <c r="B751" s="107"/>
      <c r="C751" s="107"/>
      <c r="D751" s="107"/>
      <c r="E751" s="107"/>
      <c r="F751" s="138"/>
      <c r="G751" s="138"/>
      <c r="H751" s="138"/>
      <c r="I751" s="138"/>
      <c r="J751" s="138"/>
      <c r="K751" s="138"/>
    </row>
    <row r="752" spans="1:11" x14ac:dyDescent="0.3">
      <c r="A752" s="107"/>
      <c r="B752" s="107"/>
      <c r="C752" s="107"/>
      <c r="D752" s="107"/>
      <c r="E752" s="107"/>
      <c r="F752" s="138"/>
      <c r="G752" s="138"/>
      <c r="H752" s="138"/>
      <c r="I752" s="138"/>
      <c r="J752" s="138"/>
      <c r="K752" s="138"/>
    </row>
    <row r="753" spans="1:11" x14ac:dyDescent="0.3">
      <c r="A753" s="107"/>
      <c r="B753" s="107"/>
      <c r="C753" s="107"/>
      <c r="D753" s="107"/>
      <c r="E753" s="107"/>
      <c r="F753" s="138"/>
      <c r="G753" s="138"/>
      <c r="H753" s="138"/>
      <c r="I753" s="138"/>
      <c r="J753" s="138"/>
      <c r="K753" s="138"/>
    </row>
    <row r="754" spans="1:11" x14ac:dyDescent="0.3">
      <c r="A754" s="107"/>
      <c r="B754" s="107"/>
      <c r="C754" s="107"/>
      <c r="D754" s="107"/>
      <c r="E754" s="107"/>
      <c r="F754" s="138"/>
      <c r="G754" s="138"/>
      <c r="H754" s="138"/>
      <c r="I754" s="138"/>
      <c r="J754" s="138"/>
      <c r="K754" s="138"/>
    </row>
    <row r="755" spans="1:11" x14ac:dyDescent="0.3">
      <c r="A755" s="107"/>
      <c r="B755" s="107"/>
      <c r="C755" s="107"/>
      <c r="D755" s="107"/>
      <c r="E755" s="107"/>
      <c r="F755" s="138"/>
      <c r="G755" s="138"/>
      <c r="H755" s="138"/>
      <c r="I755" s="138"/>
      <c r="J755" s="138"/>
      <c r="K755" s="138"/>
    </row>
    <row r="756" spans="1:11" x14ac:dyDescent="0.3">
      <c r="A756" s="107"/>
      <c r="B756" s="107"/>
      <c r="C756" s="107"/>
      <c r="D756" s="107"/>
      <c r="E756" s="107"/>
      <c r="F756" s="138"/>
      <c r="G756" s="138"/>
      <c r="H756" s="138"/>
      <c r="I756" s="138"/>
      <c r="J756" s="138"/>
      <c r="K756" s="138"/>
    </row>
    <row r="757" spans="1:11" x14ac:dyDescent="0.3">
      <c r="A757" s="107"/>
      <c r="B757" s="107"/>
      <c r="C757" s="107"/>
      <c r="D757" s="107"/>
      <c r="E757" s="107"/>
      <c r="F757" s="138"/>
      <c r="G757" s="138"/>
      <c r="H757" s="138"/>
      <c r="I757" s="138"/>
      <c r="J757" s="138"/>
      <c r="K757" s="138"/>
    </row>
    <row r="758" spans="1:11" x14ac:dyDescent="0.3">
      <c r="A758" s="107"/>
      <c r="B758" s="107"/>
      <c r="C758" s="107"/>
      <c r="D758" s="107"/>
      <c r="E758" s="107"/>
      <c r="F758" s="138"/>
      <c r="G758" s="138"/>
      <c r="H758" s="138"/>
      <c r="I758" s="138"/>
      <c r="J758" s="138"/>
      <c r="K758" s="138"/>
    </row>
    <row r="759" spans="1:11" x14ac:dyDescent="0.3">
      <c r="A759" s="107"/>
      <c r="B759" s="107"/>
      <c r="C759" s="107"/>
      <c r="D759" s="107"/>
      <c r="E759" s="107"/>
      <c r="F759" s="138"/>
      <c r="G759" s="138"/>
      <c r="H759" s="138"/>
      <c r="I759" s="138"/>
      <c r="J759" s="138"/>
      <c r="K759" s="138"/>
    </row>
    <row r="760" spans="1:11" x14ac:dyDescent="0.3">
      <c r="A760" s="107"/>
      <c r="B760" s="107"/>
      <c r="C760" s="107"/>
      <c r="D760" s="107"/>
      <c r="E760" s="107"/>
      <c r="F760" s="138"/>
      <c r="G760" s="138"/>
      <c r="H760" s="138"/>
      <c r="I760" s="138"/>
      <c r="J760" s="138"/>
      <c r="K760" s="138"/>
    </row>
    <row r="761" spans="1:11" x14ac:dyDescent="0.3">
      <c r="A761" s="107"/>
      <c r="B761" s="107"/>
      <c r="C761" s="107"/>
      <c r="D761" s="107"/>
      <c r="E761" s="107"/>
      <c r="F761" s="138"/>
      <c r="G761" s="138"/>
      <c r="H761" s="138"/>
      <c r="I761" s="138"/>
      <c r="J761" s="138"/>
      <c r="K761" s="138"/>
    </row>
    <row r="762" spans="1:11" x14ac:dyDescent="0.3">
      <c r="A762" s="107"/>
      <c r="B762" s="107"/>
      <c r="C762" s="107"/>
      <c r="D762" s="107"/>
      <c r="E762" s="107"/>
      <c r="F762" s="138"/>
      <c r="G762" s="138"/>
      <c r="H762" s="138"/>
      <c r="I762" s="138"/>
      <c r="J762" s="138"/>
      <c r="K762" s="138"/>
    </row>
    <row r="763" spans="1:11" x14ac:dyDescent="0.3">
      <c r="A763" s="107"/>
      <c r="B763" s="107"/>
      <c r="C763" s="107"/>
      <c r="D763" s="107"/>
      <c r="E763" s="107"/>
      <c r="F763" s="138"/>
      <c r="G763" s="138"/>
      <c r="H763" s="138"/>
      <c r="I763" s="138"/>
      <c r="J763" s="138"/>
      <c r="K763" s="138"/>
    </row>
    <row r="764" spans="1:11" x14ac:dyDescent="0.3">
      <c r="A764" s="107"/>
      <c r="B764" s="107"/>
      <c r="C764" s="107"/>
      <c r="D764" s="107"/>
      <c r="E764" s="107"/>
      <c r="F764" s="138"/>
      <c r="G764" s="138"/>
      <c r="H764" s="138"/>
      <c r="I764" s="138"/>
      <c r="J764" s="138"/>
      <c r="K764" s="138"/>
    </row>
    <row r="765" spans="1:11" x14ac:dyDescent="0.3">
      <c r="A765" s="107"/>
      <c r="B765" s="107"/>
      <c r="C765" s="107"/>
      <c r="D765" s="107"/>
      <c r="E765" s="107"/>
      <c r="F765" s="138"/>
      <c r="G765" s="138"/>
      <c r="H765" s="138"/>
      <c r="I765" s="138"/>
      <c r="J765" s="138"/>
      <c r="K765" s="138"/>
    </row>
    <row r="766" spans="1:11" x14ac:dyDescent="0.3">
      <c r="A766" s="107"/>
      <c r="B766" s="107"/>
      <c r="C766" s="107"/>
      <c r="D766" s="107"/>
      <c r="E766" s="107"/>
      <c r="F766" s="138"/>
      <c r="G766" s="138"/>
      <c r="H766" s="138"/>
      <c r="I766" s="138"/>
      <c r="J766" s="138"/>
      <c r="K766" s="138"/>
    </row>
    <row r="767" spans="1:11" x14ac:dyDescent="0.3">
      <c r="A767" s="107"/>
      <c r="B767" s="107"/>
      <c r="C767" s="107"/>
      <c r="D767" s="107"/>
      <c r="E767" s="107"/>
      <c r="F767" s="138"/>
      <c r="G767" s="138"/>
      <c r="H767" s="138"/>
      <c r="I767" s="138"/>
      <c r="J767" s="138"/>
      <c r="K767" s="138"/>
    </row>
    <row r="768" spans="1:11" x14ac:dyDescent="0.3">
      <c r="A768" s="107"/>
      <c r="B768" s="107"/>
      <c r="C768" s="107"/>
      <c r="D768" s="107"/>
      <c r="E768" s="107"/>
      <c r="F768" s="138"/>
      <c r="G768" s="138"/>
      <c r="H768" s="138"/>
      <c r="I768" s="138"/>
      <c r="J768" s="138"/>
      <c r="K768" s="138"/>
    </row>
    <row r="769" spans="1:11" x14ac:dyDescent="0.3">
      <c r="A769" s="107"/>
      <c r="B769" s="107"/>
      <c r="C769" s="107"/>
      <c r="D769" s="107"/>
      <c r="E769" s="107"/>
      <c r="F769" s="138"/>
      <c r="G769" s="138"/>
      <c r="H769" s="138"/>
      <c r="I769" s="138"/>
      <c r="J769" s="138"/>
      <c r="K769" s="138"/>
    </row>
    <row r="770" spans="1:11" x14ac:dyDescent="0.3">
      <c r="A770" s="107"/>
      <c r="B770" s="107"/>
      <c r="C770" s="107"/>
      <c r="D770" s="107"/>
      <c r="E770" s="107"/>
      <c r="F770" s="138"/>
      <c r="G770" s="138"/>
      <c r="H770" s="138"/>
      <c r="I770" s="138"/>
      <c r="J770" s="138"/>
      <c r="K770" s="138"/>
    </row>
    <row r="771" spans="1:11" x14ac:dyDescent="0.3">
      <c r="A771" s="107"/>
      <c r="B771" s="107"/>
      <c r="C771" s="107"/>
      <c r="D771" s="107"/>
      <c r="E771" s="107"/>
      <c r="F771" s="138"/>
      <c r="G771" s="138"/>
      <c r="H771" s="138"/>
      <c r="I771" s="138"/>
      <c r="J771" s="138"/>
      <c r="K771" s="138"/>
    </row>
    <row r="772" spans="1:11" x14ac:dyDescent="0.3">
      <c r="A772" s="107"/>
      <c r="B772" s="107"/>
      <c r="C772" s="107"/>
      <c r="D772" s="107"/>
      <c r="E772" s="107"/>
      <c r="F772" s="138"/>
      <c r="G772" s="138"/>
      <c r="H772" s="138"/>
      <c r="I772" s="138"/>
      <c r="J772" s="138"/>
      <c r="K772" s="138"/>
    </row>
    <row r="773" spans="1:11" x14ac:dyDescent="0.3">
      <c r="A773" s="107"/>
      <c r="B773" s="107"/>
      <c r="C773" s="107"/>
      <c r="D773" s="107"/>
      <c r="E773" s="107"/>
      <c r="F773" s="138"/>
      <c r="G773" s="138"/>
      <c r="H773" s="138"/>
      <c r="I773" s="138"/>
      <c r="J773" s="138"/>
      <c r="K773" s="138"/>
    </row>
    <row r="774" spans="1:11" x14ac:dyDescent="0.3">
      <c r="A774" s="107"/>
      <c r="B774" s="107"/>
      <c r="C774" s="107"/>
      <c r="D774" s="107"/>
      <c r="E774" s="107"/>
      <c r="F774" s="138"/>
      <c r="G774" s="138"/>
      <c r="H774" s="138"/>
      <c r="I774" s="138"/>
      <c r="J774" s="138"/>
      <c r="K774" s="138"/>
    </row>
    <row r="775" spans="1:11" x14ac:dyDescent="0.3">
      <c r="A775" s="107"/>
      <c r="B775" s="107"/>
      <c r="C775" s="107"/>
      <c r="D775" s="107"/>
      <c r="E775" s="107"/>
      <c r="F775" s="138"/>
      <c r="G775" s="138"/>
      <c r="H775" s="138"/>
      <c r="I775" s="138"/>
      <c r="J775" s="138"/>
      <c r="K775" s="138"/>
    </row>
    <row r="776" spans="1:11" x14ac:dyDescent="0.3">
      <c r="A776" s="107"/>
      <c r="B776" s="107"/>
      <c r="C776" s="107"/>
      <c r="D776" s="107"/>
      <c r="E776" s="107"/>
      <c r="F776" s="138"/>
      <c r="G776" s="138"/>
      <c r="H776" s="138"/>
      <c r="I776" s="138"/>
      <c r="J776" s="138"/>
      <c r="K776" s="138"/>
    </row>
    <row r="777" spans="1:11" x14ac:dyDescent="0.3">
      <c r="A777" s="107"/>
      <c r="B777" s="107"/>
      <c r="C777" s="107"/>
      <c r="D777" s="107"/>
      <c r="E777" s="107"/>
      <c r="F777" s="138"/>
      <c r="G777" s="138"/>
      <c r="H777" s="138"/>
      <c r="I777" s="138"/>
      <c r="J777" s="138"/>
      <c r="K777" s="138"/>
    </row>
    <row r="778" spans="1:11" x14ac:dyDescent="0.3">
      <c r="A778" s="107"/>
      <c r="B778" s="107"/>
      <c r="C778" s="107"/>
      <c r="D778" s="107"/>
      <c r="E778" s="107"/>
      <c r="F778" s="138"/>
      <c r="G778" s="138"/>
      <c r="H778" s="138"/>
      <c r="I778" s="138"/>
      <c r="J778" s="138"/>
      <c r="K778" s="138"/>
    </row>
    <row r="779" spans="1:11" x14ac:dyDescent="0.3">
      <c r="A779" s="107"/>
      <c r="B779" s="107"/>
      <c r="C779" s="107"/>
      <c r="D779" s="107"/>
      <c r="E779" s="107"/>
      <c r="F779" s="138"/>
      <c r="G779" s="138"/>
      <c r="H779" s="138"/>
      <c r="I779" s="138"/>
      <c r="J779" s="138"/>
      <c r="K779" s="138"/>
    </row>
    <row r="780" spans="1:11" x14ac:dyDescent="0.3">
      <c r="A780" s="107"/>
      <c r="B780" s="107"/>
      <c r="C780" s="107"/>
      <c r="D780" s="107"/>
      <c r="E780" s="107"/>
      <c r="F780" s="138"/>
      <c r="G780" s="138"/>
      <c r="H780" s="138"/>
      <c r="I780" s="138"/>
      <c r="J780" s="138"/>
      <c r="K780" s="138"/>
    </row>
    <row r="781" spans="1:11" x14ac:dyDescent="0.3">
      <c r="A781" s="107"/>
      <c r="B781" s="107"/>
      <c r="C781" s="107"/>
      <c r="D781" s="107"/>
      <c r="E781" s="107"/>
      <c r="F781" s="138"/>
      <c r="G781" s="138"/>
      <c r="H781" s="138"/>
      <c r="I781" s="138"/>
      <c r="J781" s="138"/>
      <c r="K781" s="138"/>
    </row>
    <row r="782" spans="1:11" x14ac:dyDescent="0.3">
      <c r="A782" s="107"/>
      <c r="B782" s="107"/>
      <c r="C782" s="107"/>
      <c r="D782" s="107"/>
      <c r="E782" s="107"/>
      <c r="F782" s="138"/>
      <c r="G782" s="138"/>
      <c r="H782" s="138"/>
      <c r="I782" s="138"/>
      <c r="J782" s="138"/>
      <c r="K782" s="138"/>
    </row>
    <row r="783" spans="1:11" x14ac:dyDescent="0.3">
      <c r="A783" s="107"/>
      <c r="B783" s="107"/>
      <c r="C783" s="107"/>
      <c r="D783" s="107"/>
      <c r="E783" s="107"/>
      <c r="F783" s="138"/>
      <c r="G783" s="138"/>
      <c r="H783" s="138"/>
      <c r="I783" s="138"/>
      <c r="J783" s="138"/>
      <c r="K783" s="138"/>
    </row>
    <row r="784" spans="1:11" x14ac:dyDescent="0.3">
      <c r="A784" s="107"/>
      <c r="B784" s="107"/>
      <c r="C784" s="107"/>
      <c r="D784" s="107"/>
      <c r="E784" s="107"/>
      <c r="F784" s="138"/>
      <c r="G784" s="138"/>
      <c r="H784" s="138"/>
      <c r="I784" s="138"/>
      <c r="J784" s="138"/>
      <c r="K784" s="138"/>
    </row>
    <row r="785" spans="1:11" x14ac:dyDescent="0.3">
      <c r="A785" s="107"/>
      <c r="B785" s="107"/>
      <c r="C785" s="107"/>
      <c r="D785" s="107"/>
      <c r="E785" s="107"/>
      <c r="F785" s="138"/>
      <c r="G785" s="138"/>
      <c r="H785" s="138"/>
      <c r="I785" s="138"/>
      <c r="J785" s="138"/>
      <c r="K785" s="138"/>
    </row>
    <row r="786" spans="1:11" x14ac:dyDescent="0.3">
      <c r="A786" s="107"/>
      <c r="B786" s="107"/>
      <c r="C786" s="107"/>
      <c r="D786" s="107"/>
      <c r="E786" s="107"/>
      <c r="F786" s="138"/>
      <c r="G786" s="138"/>
      <c r="H786" s="138"/>
      <c r="I786" s="138"/>
      <c r="J786" s="138"/>
      <c r="K786" s="138"/>
    </row>
    <row r="787" spans="1:11" x14ac:dyDescent="0.3">
      <c r="A787" s="107"/>
      <c r="B787" s="107"/>
      <c r="C787" s="107"/>
      <c r="D787" s="107"/>
      <c r="E787" s="107"/>
      <c r="F787" s="138"/>
      <c r="G787" s="138"/>
      <c r="H787" s="138"/>
      <c r="I787" s="138"/>
      <c r="J787" s="138"/>
      <c r="K787" s="138"/>
    </row>
    <row r="788" spans="1:11" x14ac:dyDescent="0.3">
      <c r="A788" s="107"/>
      <c r="B788" s="107"/>
      <c r="C788" s="107"/>
      <c r="D788" s="107"/>
      <c r="E788" s="107"/>
      <c r="F788" s="138"/>
      <c r="G788" s="138"/>
      <c r="H788" s="138"/>
      <c r="I788" s="138"/>
      <c r="J788" s="138"/>
      <c r="K788" s="138"/>
    </row>
    <row r="789" spans="1:11" x14ac:dyDescent="0.3">
      <c r="A789" s="107"/>
      <c r="B789" s="107"/>
      <c r="C789" s="107"/>
      <c r="D789" s="107"/>
      <c r="E789" s="107"/>
      <c r="F789" s="138"/>
      <c r="G789" s="138"/>
      <c r="H789" s="138"/>
      <c r="I789" s="138"/>
      <c r="J789" s="138"/>
      <c r="K789" s="138"/>
    </row>
    <row r="790" spans="1:11" x14ac:dyDescent="0.3">
      <c r="A790" s="107"/>
      <c r="B790" s="107"/>
      <c r="C790" s="107"/>
      <c r="D790" s="107"/>
      <c r="E790" s="107"/>
      <c r="F790" s="138"/>
      <c r="G790" s="138"/>
      <c r="H790" s="138"/>
      <c r="I790" s="138"/>
      <c r="J790" s="138"/>
      <c r="K790" s="138"/>
    </row>
    <row r="791" spans="1:11" x14ac:dyDescent="0.3">
      <c r="A791" s="107"/>
      <c r="B791" s="107"/>
      <c r="C791" s="107"/>
      <c r="D791" s="107"/>
      <c r="E791" s="107"/>
      <c r="F791" s="138"/>
      <c r="G791" s="138"/>
      <c r="H791" s="138"/>
      <c r="I791" s="138"/>
      <c r="J791" s="138"/>
      <c r="K791" s="138"/>
    </row>
    <row r="792" spans="1:11" x14ac:dyDescent="0.3">
      <c r="A792" s="107"/>
      <c r="B792" s="107"/>
      <c r="C792" s="107"/>
      <c r="D792" s="107"/>
      <c r="E792" s="107"/>
      <c r="F792" s="138"/>
      <c r="G792" s="138"/>
      <c r="H792" s="138"/>
      <c r="I792" s="138"/>
      <c r="J792" s="138"/>
      <c r="K792" s="138"/>
    </row>
    <row r="793" spans="1:11" x14ac:dyDescent="0.3">
      <c r="A793" s="107"/>
      <c r="B793" s="107"/>
      <c r="C793" s="107"/>
      <c r="D793" s="107"/>
      <c r="E793" s="107"/>
      <c r="F793" s="138"/>
      <c r="G793" s="138"/>
      <c r="H793" s="138"/>
      <c r="I793" s="138"/>
      <c r="J793" s="138"/>
      <c r="K793" s="138"/>
    </row>
    <row r="794" spans="1:11" x14ac:dyDescent="0.3">
      <c r="A794" s="107"/>
      <c r="B794" s="107"/>
      <c r="C794" s="107"/>
      <c r="D794" s="107"/>
      <c r="E794" s="107"/>
      <c r="F794" s="138"/>
      <c r="G794" s="138"/>
      <c r="H794" s="138"/>
      <c r="I794" s="138"/>
      <c r="J794" s="138"/>
      <c r="K794" s="138"/>
    </row>
    <row r="795" spans="1:11" x14ac:dyDescent="0.3">
      <c r="A795" s="107"/>
      <c r="B795" s="107"/>
      <c r="C795" s="107"/>
      <c r="D795" s="107"/>
      <c r="E795" s="107"/>
      <c r="F795" s="138"/>
      <c r="G795" s="138"/>
      <c r="H795" s="138"/>
      <c r="I795" s="138"/>
      <c r="J795" s="138"/>
      <c r="K795" s="138"/>
    </row>
    <row r="796" spans="1:11" x14ac:dyDescent="0.3">
      <c r="A796" s="107"/>
      <c r="B796" s="107"/>
      <c r="C796" s="107"/>
      <c r="D796" s="107"/>
      <c r="E796" s="107"/>
      <c r="F796" s="138"/>
      <c r="G796" s="138"/>
      <c r="H796" s="138"/>
      <c r="I796" s="138"/>
      <c r="J796" s="138"/>
      <c r="K796" s="138"/>
    </row>
    <row r="797" spans="1:11" x14ac:dyDescent="0.3">
      <c r="A797" s="107"/>
      <c r="B797" s="107"/>
      <c r="C797" s="107"/>
      <c r="D797" s="107"/>
      <c r="E797" s="107"/>
      <c r="F797" s="138"/>
      <c r="G797" s="138"/>
      <c r="H797" s="138"/>
      <c r="I797" s="138"/>
      <c r="J797" s="138"/>
      <c r="K797" s="138"/>
    </row>
    <row r="798" spans="1:11" x14ac:dyDescent="0.3">
      <c r="A798" s="107"/>
      <c r="B798" s="107"/>
      <c r="C798" s="107"/>
      <c r="D798" s="107"/>
      <c r="E798" s="107"/>
      <c r="F798" s="138"/>
      <c r="G798" s="138"/>
      <c r="H798" s="138"/>
      <c r="I798" s="138"/>
      <c r="J798" s="138"/>
      <c r="K798" s="138"/>
    </row>
    <row r="799" spans="1:11" x14ac:dyDescent="0.3">
      <c r="A799" s="107"/>
      <c r="B799" s="107"/>
      <c r="C799" s="107"/>
      <c r="D799" s="107"/>
      <c r="E799" s="107"/>
      <c r="F799" s="138"/>
      <c r="G799" s="138"/>
      <c r="H799" s="138"/>
      <c r="I799" s="138"/>
      <c r="J799" s="138"/>
      <c r="K799" s="138"/>
    </row>
    <row r="800" spans="1:11" x14ac:dyDescent="0.3">
      <c r="A800" s="107"/>
      <c r="B800" s="107"/>
      <c r="C800" s="107"/>
      <c r="D800" s="107"/>
      <c r="E800" s="107"/>
      <c r="F800" s="138"/>
      <c r="G800" s="138"/>
      <c r="H800" s="138"/>
      <c r="I800" s="138"/>
      <c r="J800" s="138"/>
      <c r="K800" s="138"/>
    </row>
    <row r="801" spans="1:11" x14ac:dyDescent="0.3">
      <c r="A801" s="107"/>
      <c r="B801" s="107"/>
      <c r="C801" s="107"/>
      <c r="D801" s="107"/>
      <c r="E801" s="107"/>
      <c r="F801" s="138"/>
      <c r="G801" s="138"/>
      <c r="H801" s="138"/>
      <c r="I801" s="138"/>
      <c r="J801" s="138"/>
      <c r="K801" s="138"/>
    </row>
    <row r="802" spans="1:11" x14ac:dyDescent="0.3">
      <c r="A802" s="107"/>
      <c r="B802" s="107"/>
      <c r="C802" s="107"/>
      <c r="D802" s="107"/>
      <c r="E802" s="107"/>
      <c r="F802" s="138"/>
      <c r="G802" s="138"/>
      <c r="H802" s="138"/>
      <c r="I802" s="138"/>
      <c r="J802" s="138"/>
      <c r="K802" s="138"/>
    </row>
    <row r="803" spans="1:11" x14ac:dyDescent="0.3">
      <c r="A803" s="107"/>
      <c r="B803" s="107"/>
      <c r="C803" s="107"/>
      <c r="D803" s="107"/>
      <c r="E803" s="107"/>
      <c r="F803" s="138"/>
      <c r="G803" s="138"/>
      <c r="H803" s="138"/>
      <c r="I803" s="138"/>
      <c r="J803" s="138"/>
      <c r="K803" s="138"/>
    </row>
    <row r="804" spans="1:11" x14ac:dyDescent="0.3">
      <c r="A804" s="107"/>
      <c r="B804" s="107"/>
      <c r="C804" s="107"/>
      <c r="D804" s="107"/>
      <c r="E804" s="107"/>
      <c r="F804" s="138"/>
      <c r="G804" s="138"/>
      <c r="H804" s="138"/>
      <c r="I804" s="138"/>
      <c r="J804" s="138"/>
      <c r="K804" s="138"/>
    </row>
    <row r="805" spans="1:11" x14ac:dyDescent="0.3">
      <c r="A805" s="107"/>
      <c r="B805" s="107"/>
      <c r="C805" s="107"/>
      <c r="D805" s="107"/>
      <c r="E805" s="107"/>
      <c r="F805" s="138"/>
      <c r="G805" s="138"/>
      <c r="H805" s="138"/>
      <c r="I805" s="138"/>
      <c r="J805" s="138"/>
      <c r="K805" s="138"/>
    </row>
    <row r="806" spans="1:11" x14ac:dyDescent="0.3">
      <c r="A806" s="107"/>
      <c r="B806" s="107"/>
      <c r="C806" s="107"/>
      <c r="D806" s="107"/>
      <c r="E806" s="107"/>
      <c r="F806" s="138"/>
      <c r="G806" s="138"/>
      <c r="H806" s="138"/>
      <c r="I806" s="138"/>
      <c r="J806" s="138"/>
      <c r="K806" s="138"/>
    </row>
    <row r="807" spans="1:11" x14ac:dyDescent="0.3">
      <c r="A807" s="107"/>
      <c r="B807" s="107"/>
      <c r="C807" s="107"/>
      <c r="D807" s="107"/>
      <c r="E807" s="107"/>
      <c r="F807" s="138"/>
      <c r="G807" s="138"/>
      <c r="H807" s="138"/>
      <c r="I807" s="138"/>
      <c r="J807" s="138"/>
      <c r="K807" s="138"/>
    </row>
    <row r="808" spans="1:11" x14ac:dyDescent="0.3">
      <c r="A808" s="107"/>
      <c r="B808" s="107"/>
      <c r="C808" s="107"/>
      <c r="D808" s="107"/>
      <c r="E808" s="107"/>
      <c r="F808" s="138"/>
      <c r="G808" s="138"/>
      <c r="H808" s="138"/>
      <c r="I808" s="138"/>
      <c r="J808" s="138"/>
      <c r="K808" s="138"/>
    </row>
    <row r="809" spans="1:11" x14ac:dyDescent="0.3">
      <c r="A809" s="107"/>
      <c r="B809" s="107"/>
      <c r="C809" s="107"/>
      <c r="D809" s="107"/>
      <c r="E809" s="107"/>
      <c r="F809" s="138"/>
      <c r="G809" s="138"/>
      <c r="H809" s="138"/>
      <c r="I809" s="138"/>
      <c r="J809" s="138"/>
      <c r="K809" s="138"/>
    </row>
    <row r="810" spans="1:11" x14ac:dyDescent="0.3">
      <c r="A810" s="107"/>
      <c r="B810" s="107"/>
      <c r="C810" s="107"/>
      <c r="D810" s="107"/>
      <c r="E810" s="107"/>
      <c r="F810" s="138"/>
      <c r="G810" s="138"/>
      <c r="H810" s="138"/>
      <c r="I810" s="138"/>
      <c r="J810" s="138"/>
      <c r="K810" s="138"/>
    </row>
    <row r="811" spans="1:11" x14ac:dyDescent="0.3">
      <c r="A811" s="107"/>
      <c r="B811" s="107"/>
      <c r="C811" s="107"/>
      <c r="D811" s="107"/>
      <c r="E811" s="107"/>
      <c r="F811" s="138"/>
      <c r="G811" s="138"/>
      <c r="H811" s="138"/>
      <c r="I811" s="138"/>
      <c r="J811" s="138"/>
      <c r="K811" s="138"/>
    </row>
    <row r="812" spans="1:11" x14ac:dyDescent="0.3">
      <c r="A812" s="107"/>
      <c r="B812" s="107"/>
      <c r="C812" s="107"/>
      <c r="D812" s="107"/>
      <c r="E812" s="107"/>
      <c r="F812" s="138"/>
      <c r="G812" s="138"/>
      <c r="H812" s="138"/>
      <c r="I812" s="138"/>
      <c r="J812" s="138"/>
      <c r="K812" s="138"/>
    </row>
    <row r="813" spans="1:11" x14ac:dyDescent="0.3">
      <c r="A813" s="107"/>
      <c r="B813" s="107"/>
      <c r="C813" s="107"/>
      <c r="D813" s="107"/>
      <c r="E813" s="107"/>
      <c r="F813" s="138"/>
      <c r="G813" s="138"/>
      <c r="H813" s="138"/>
      <c r="I813" s="138"/>
      <c r="J813" s="138"/>
      <c r="K813" s="138"/>
    </row>
    <row r="814" spans="1:11" x14ac:dyDescent="0.3">
      <c r="A814" s="107"/>
      <c r="B814" s="107"/>
      <c r="C814" s="107"/>
      <c r="D814" s="107"/>
      <c r="E814" s="107"/>
      <c r="F814" s="138"/>
      <c r="G814" s="138"/>
      <c r="H814" s="138"/>
      <c r="I814" s="138"/>
      <c r="J814" s="138"/>
      <c r="K814" s="138"/>
    </row>
    <row r="815" spans="1:11" x14ac:dyDescent="0.3">
      <c r="A815" s="107"/>
      <c r="B815" s="107"/>
      <c r="C815" s="107"/>
      <c r="D815" s="107"/>
      <c r="E815" s="107"/>
      <c r="F815" s="138"/>
      <c r="G815" s="138"/>
      <c r="H815" s="138"/>
      <c r="I815" s="138"/>
      <c r="J815" s="138"/>
      <c r="K815" s="138"/>
    </row>
    <row r="816" spans="1:11" x14ac:dyDescent="0.3">
      <c r="A816" s="107"/>
      <c r="B816" s="107"/>
      <c r="C816" s="107"/>
      <c r="D816" s="107"/>
      <c r="E816" s="107"/>
      <c r="F816" s="138"/>
      <c r="G816" s="138"/>
      <c r="H816" s="138"/>
      <c r="I816" s="138"/>
      <c r="J816" s="138"/>
      <c r="K816" s="138"/>
    </row>
    <row r="817" spans="1:11" x14ac:dyDescent="0.3">
      <c r="A817" s="107"/>
      <c r="B817" s="107"/>
      <c r="C817" s="107"/>
      <c r="D817" s="107"/>
      <c r="E817" s="107"/>
      <c r="F817" s="138"/>
      <c r="G817" s="138"/>
      <c r="H817" s="138"/>
      <c r="I817" s="138"/>
      <c r="J817" s="138"/>
      <c r="K817" s="138"/>
    </row>
    <row r="818" spans="1:11" x14ac:dyDescent="0.3">
      <c r="A818" s="107"/>
      <c r="B818" s="107"/>
      <c r="C818" s="107"/>
      <c r="D818" s="107"/>
      <c r="E818" s="107"/>
      <c r="F818" s="138"/>
      <c r="G818" s="138"/>
      <c r="H818" s="138"/>
      <c r="I818" s="138"/>
      <c r="J818" s="138"/>
      <c r="K818" s="138"/>
    </row>
    <row r="819" spans="1:11" x14ac:dyDescent="0.3">
      <c r="A819" s="107"/>
      <c r="B819" s="107"/>
      <c r="C819" s="107"/>
      <c r="D819" s="107"/>
      <c r="E819" s="107"/>
      <c r="F819" s="138"/>
      <c r="G819" s="138"/>
      <c r="H819" s="138"/>
      <c r="I819" s="138"/>
      <c r="J819" s="138"/>
      <c r="K819" s="138"/>
    </row>
    <row r="820" spans="1:11" x14ac:dyDescent="0.3">
      <c r="A820" s="107"/>
      <c r="B820" s="107"/>
      <c r="C820" s="107"/>
      <c r="D820" s="107"/>
      <c r="E820" s="107"/>
      <c r="F820" s="138"/>
      <c r="G820" s="138"/>
      <c r="H820" s="138"/>
      <c r="I820" s="138"/>
      <c r="J820" s="138"/>
      <c r="K820" s="138"/>
    </row>
    <row r="821" spans="1:11" x14ac:dyDescent="0.3">
      <c r="A821" s="107"/>
      <c r="B821" s="107"/>
      <c r="C821" s="107"/>
      <c r="D821" s="107"/>
      <c r="E821" s="107"/>
      <c r="F821" s="138"/>
      <c r="G821" s="138"/>
      <c r="H821" s="138"/>
      <c r="I821" s="138"/>
      <c r="J821" s="138"/>
      <c r="K821" s="138"/>
    </row>
    <row r="822" spans="1:11" x14ac:dyDescent="0.3">
      <c r="A822" s="107"/>
      <c r="B822" s="107"/>
      <c r="C822" s="107"/>
      <c r="D822" s="107"/>
      <c r="E822" s="107"/>
      <c r="F822" s="138"/>
      <c r="G822" s="138"/>
      <c r="H822" s="138"/>
      <c r="I822" s="138"/>
      <c r="J822" s="138"/>
      <c r="K822" s="138"/>
    </row>
    <row r="823" spans="1:11" x14ac:dyDescent="0.3">
      <c r="A823" s="107"/>
      <c r="B823" s="107"/>
      <c r="C823" s="107"/>
      <c r="D823" s="107"/>
      <c r="E823" s="107"/>
      <c r="F823" s="138"/>
      <c r="G823" s="138"/>
      <c r="H823" s="138"/>
      <c r="I823" s="138"/>
      <c r="J823" s="138"/>
      <c r="K823" s="138"/>
    </row>
    <row r="824" spans="1:11" x14ac:dyDescent="0.3">
      <c r="A824" s="107"/>
      <c r="B824" s="107"/>
      <c r="C824" s="107"/>
      <c r="D824" s="107"/>
      <c r="E824" s="107"/>
      <c r="F824" s="138"/>
      <c r="G824" s="138"/>
      <c r="H824" s="138"/>
      <c r="I824" s="138"/>
      <c r="J824" s="138"/>
      <c r="K824" s="138"/>
    </row>
    <row r="825" spans="1:11" x14ac:dyDescent="0.3">
      <c r="F825" s="138"/>
      <c r="G825" s="138"/>
      <c r="H825" s="138"/>
      <c r="I825" s="138"/>
      <c r="J825" s="138"/>
      <c r="K825" s="138"/>
    </row>
    <row r="826" spans="1:11" x14ac:dyDescent="0.3">
      <c r="F826" s="138"/>
      <c r="G826" s="138"/>
      <c r="H826" s="138"/>
      <c r="I826" s="138"/>
      <c r="J826" s="138"/>
      <c r="K826" s="138"/>
    </row>
    <row r="827" spans="1:11" x14ac:dyDescent="0.3">
      <c r="F827" s="138"/>
      <c r="G827" s="138"/>
      <c r="H827" s="138"/>
      <c r="I827" s="138"/>
      <c r="J827" s="138"/>
      <c r="K827" s="138"/>
    </row>
    <row r="828" spans="1:11" x14ac:dyDescent="0.3">
      <c r="F828" s="138"/>
      <c r="G828" s="138"/>
      <c r="H828" s="138"/>
      <c r="I828" s="138"/>
      <c r="J828" s="138"/>
      <c r="K828" s="138"/>
    </row>
    <row r="829" spans="1:11" x14ac:dyDescent="0.3">
      <c r="F829" s="138"/>
      <c r="G829" s="138"/>
      <c r="H829" s="138"/>
      <c r="I829" s="138"/>
      <c r="J829" s="138"/>
      <c r="K829" s="138"/>
    </row>
    <row r="830" spans="1:11" x14ac:dyDescent="0.3">
      <c r="F830" s="138"/>
      <c r="G830" s="138"/>
      <c r="H830" s="138"/>
      <c r="I830" s="138"/>
      <c r="J830" s="138"/>
      <c r="K830" s="138"/>
    </row>
    <row r="831" spans="1:11" x14ac:dyDescent="0.3">
      <c r="F831" s="138"/>
      <c r="G831" s="138"/>
      <c r="H831" s="138"/>
      <c r="I831" s="138"/>
      <c r="J831" s="138"/>
      <c r="K831" s="138"/>
    </row>
    <row r="832" spans="1:11" x14ac:dyDescent="0.3">
      <c r="F832" s="138"/>
      <c r="G832" s="138"/>
      <c r="H832" s="138"/>
      <c r="I832" s="138"/>
      <c r="J832" s="138"/>
      <c r="K832" s="138"/>
    </row>
    <row r="833" spans="6:11" x14ac:dyDescent="0.3">
      <c r="F833" s="138"/>
      <c r="G833" s="138"/>
      <c r="H833" s="138"/>
      <c r="I833" s="138"/>
      <c r="J833" s="138"/>
      <c r="K833" s="138"/>
    </row>
    <row r="834" spans="6:11" x14ac:dyDescent="0.3">
      <c r="F834" s="138"/>
      <c r="G834" s="138"/>
      <c r="H834" s="138"/>
      <c r="I834" s="138"/>
      <c r="J834" s="138"/>
      <c r="K834" s="138"/>
    </row>
    <row r="835" spans="6:11" x14ac:dyDescent="0.3">
      <c r="F835" s="138"/>
      <c r="G835" s="138"/>
      <c r="H835" s="138"/>
      <c r="I835" s="138"/>
      <c r="J835" s="138"/>
      <c r="K835" s="138"/>
    </row>
    <row r="836" spans="6:11" x14ac:dyDescent="0.3">
      <c r="F836" s="138"/>
      <c r="G836" s="138"/>
      <c r="H836" s="138"/>
      <c r="I836" s="138"/>
      <c r="J836" s="138"/>
      <c r="K836" s="138"/>
    </row>
    <row r="837" spans="6:11" x14ac:dyDescent="0.3">
      <c r="F837" s="138"/>
      <c r="G837" s="138"/>
      <c r="H837" s="138"/>
      <c r="I837" s="138"/>
      <c r="J837" s="138"/>
      <c r="K837" s="138"/>
    </row>
    <row r="838" spans="6:11" x14ac:dyDescent="0.3">
      <c r="F838" s="138"/>
      <c r="G838" s="138"/>
      <c r="H838" s="138"/>
      <c r="I838" s="138"/>
      <c r="J838" s="138"/>
      <c r="K838" s="138"/>
    </row>
    <row r="839" spans="6:11" x14ac:dyDescent="0.3">
      <c r="F839" s="138"/>
      <c r="G839" s="138"/>
      <c r="H839" s="138"/>
      <c r="I839" s="138"/>
      <c r="J839" s="138"/>
      <c r="K839" s="138"/>
    </row>
    <row r="840" spans="6:11" x14ac:dyDescent="0.3">
      <c r="F840" s="138"/>
      <c r="G840" s="138"/>
      <c r="H840" s="138"/>
      <c r="I840" s="138"/>
      <c r="J840" s="138"/>
      <c r="K840" s="138"/>
    </row>
    <row r="841" spans="6:11" x14ac:dyDescent="0.3">
      <c r="F841" s="138"/>
      <c r="G841" s="138"/>
      <c r="H841" s="138"/>
      <c r="I841" s="138"/>
      <c r="J841" s="138"/>
      <c r="K841" s="138"/>
    </row>
    <row r="842" spans="6:11" x14ac:dyDescent="0.3">
      <c r="F842" s="138"/>
      <c r="G842" s="138"/>
      <c r="H842" s="138"/>
      <c r="I842" s="138"/>
      <c r="J842" s="138"/>
      <c r="K842" s="138"/>
    </row>
    <row r="843" spans="6:11" x14ac:dyDescent="0.3">
      <c r="F843" s="138"/>
      <c r="G843" s="138"/>
      <c r="H843" s="138"/>
      <c r="I843" s="138"/>
      <c r="J843" s="138"/>
      <c r="K843" s="138"/>
    </row>
    <row r="844" spans="6:11" x14ac:dyDescent="0.3">
      <c r="F844" s="138"/>
      <c r="G844" s="138"/>
      <c r="H844" s="138"/>
      <c r="I844" s="138"/>
      <c r="J844" s="138"/>
      <c r="K844" s="138"/>
    </row>
    <row r="845" spans="6:11" x14ac:dyDescent="0.3">
      <c r="F845" s="138"/>
      <c r="G845" s="138"/>
      <c r="H845" s="138"/>
      <c r="I845" s="138"/>
      <c r="J845" s="138"/>
      <c r="K845" s="138"/>
    </row>
    <row r="846" spans="6:11" x14ac:dyDescent="0.3">
      <c r="F846" s="138"/>
      <c r="G846" s="138"/>
      <c r="H846" s="138"/>
      <c r="I846" s="138"/>
      <c r="J846" s="138"/>
      <c r="K846" s="138"/>
    </row>
    <row r="847" spans="6:11" x14ac:dyDescent="0.3">
      <c r="F847" s="138"/>
      <c r="G847" s="138"/>
      <c r="H847" s="138"/>
      <c r="I847" s="138"/>
      <c r="J847" s="138"/>
      <c r="K847" s="138"/>
    </row>
    <row r="848" spans="6:11" x14ac:dyDescent="0.3">
      <c r="F848" s="138"/>
      <c r="G848" s="138"/>
      <c r="H848" s="138"/>
      <c r="I848" s="138"/>
      <c r="J848" s="138"/>
      <c r="K848" s="138"/>
    </row>
    <row r="849" spans="6:11" x14ac:dyDescent="0.3">
      <c r="F849" s="138"/>
      <c r="G849" s="138"/>
      <c r="H849" s="138"/>
      <c r="I849" s="138"/>
      <c r="J849" s="138"/>
      <c r="K849" s="138"/>
    </row>
    <row r="850" spans="6:11" x14ac:dyDescent="0.3">
      <c r="F850" s="138"/>
      <c r="G850" s="138"/>
      <c r="H850" s="138"/>
      <c r="I850" s="138"/>
      <c r="J850" s="138"/>
      <c r="K850" s="138"/>
    </row>
    <row r="851" spans="6:11" x14ac:dyDescent="0.3">
      <c r="F851" s="138"/>
      <c r="G851" s="138"/>
      <c r="H851" s="138"/>
      <c r="I851" s="138"/>
      <c r="J851" s="138"/>
      <c r="K851" s="138"/>
    </row>
    <row r="852" spans="6:11" x14ac:dyDescent="0.3">
      <c r="F852" s="138"/>
      <c r="G852" s="138"/>
      <c r="H852" s="138"/>
      <c r="I852" s="138"/>
      <c r="J852" s="138"/>
      <c r="K852" s="138"/>
    </row>
    <row r="853" spans="6:11" x14ac:dyDescent="0.3">
      <c r="F853" s="138"/>
      <c r="G853" s="138"/>
      <c r="H853" s="138"/>
      <c r="I853" s="138"/>
      <c r="J853" s="138"/>
      <c r="K853" s="138"/>
    </row>
    <row r="854" spans="6:11" x14ac:dyDescent="0.3">
      <c r="F854" s="138"/>
      <c r="G854" s="138"/>
      <c r="H854" s="138"/>
      <c r="I854" s="138"/>
      <c r="J854" s="138"/>
      <c r="K854" s="138"/>
    </row>
    <row r="855" spans="6:11" x14ac:dyDescent="0.3">
      <c r="F855" s="138"/>
      <c r="G855" s="138"/>
      <c r="H855" s="138"/>
      <c r="I855" s="138"/>
      <c r="J855" s="138"/>
      <c r="K855" s="138"/>
    </row>
    <row r="856" spans="6:11" x14ac:dyDescent="0.3">
      <c r="F856" s="138"/>
      <c r="G856" s="138"/>
      <c r="H856" s="138"/>
      <c r="I856" s="138"/>
      <c r="J856" s="138"/>
      <c r="K856" s="138"/>
    </row>
    <row r="857" spans="6:11" x14ac:dyDescent="0.3">
      <c r="F857" s="138"/>
      <c r="G857" s="138"/>
      <c r="H857" s="138"/>
      <c r="I857" s="138"/>
      <c r="J857" s="138"/>
      <c r="K857" s="138"/>
    </row>
    <row r="858" spans="6:11" x14ac:dyDescent="0.3">
      <c r="F858" s="138"/>
      <c r="G858" s="138"/>
      <c r="H858" s="138"/>
      <c r="I858" s="138"/>
      <c r="J858" s="138"/>
      <c r="K858" s="138"/>
    </row>
    <row r="859" spans="6:11" x14ac:dyDescent="0.3">
      <c r="F859" s="138"/>
      <c r="G859" s="138"/>
      <c r="H859" s="138"/>
      <c r="I859" s="138"/>
      <c r="J859" s="138"/>
      <c r="K859" s="138"/>
    </row>
    <row r="860" spans="6:11" x14ac:dyDescent="0.3">
      <c r="F860" s="138"/>
      <c r="G860" s="138"/>
      <c r="H860" s="138"/>
      <c r="I860" s="138"/>
      <c r="J860" s="138"/>
      <c r="K860" s="138"/>
    </row>
    <row r="861" spans="6:11" x14ac:dyDescent="0.3">
      <c r="F861" s="138"/>
      <c r="G861" s="138"/>
      <c r="H861" s="138"/>
      <c r="I861" s="138"/>
      <c r="J861" s="138"/>
      <c r="K861" s="138"/>
    </row>
    <row r="862" spans="6:11" x14ac:dyDescent="0.3">
      <c r="F862" s="138"/>
      <c r="G862" s="138"/>
      <c r="H862" s="138"/>
      <c r="I862" s="138"/>
      <c r="J862" s="138"/>
      <c r="K862" s="138"/>
    </row>
    <row r="863" spans="6:11" x14ac:dyDescent="0.3">
      <c r="F863" s="138"/>
      <c r="G863" s="138"/>
      <c r="H863" s="138"/>
      <c r="I863" s="138"/>
      <c r="J863" s="138"/>
      <c r="K863" s="138"/>
    </row>
    <row r="864" spans="6:11" x14ac:dyDescent="0.3">
      <c r="F864" s="138"/>
      <c r="G864" s="138"/>
      <c r="H864" s="138"/>
      <c r="I864" s="138"/>
      <c r="J864" s="138"/>
      <c r="K864" s="138"/>
    </row>
    <row r="865" spans="6:11" x14ac:dyDescent="0.3">
      <c r="F865" s="138"/>
      <c r="G865" s="138"/>
      <c r="H865" s="138"/>
      <c r="I865" s="138"/>
      <c r="J865" s="138"/>
      <c r="K865" s="138"/>
    </row>
    <row r="866" spans="6:11" x14ac:dyDescent="0.3">
      <c r="F866" s="138"/>
      <c r="G866" s="138"/>
      <c r="H866" s="138"/>
      <c r="I866" s="138"/>
      <c r="J866" s="138"/>
      <c r="K866" s="138"/>
    </row>
    <row r="867" spans="6:11" x14ac:dyDescent="0.3">
      <c r="F867" s="138"/>
      <c r="G867" s="138"/>
      <c r="H867" s="138"/>
      <c r="I867" s="138"/>
      <c r="J867" s="138"/>
      <c r="K867" s="138"/>
    </row>
    <row r="868" spans="6:11" x14ac:dyDescent="0.3">
      <c r="F868" s="138"/>
      <c r="G868" s="138"/>
      <c r="H868" s="138"/>
      <c r="I868" s="138"/>
      <c r="J868" s="138"/>
      <c r="K868" s="138"/>
    </row>
    <row r="869" spans="6:11" x14ac:dyDescent="0.3">
      <c r="F869" s="138"/>
      <c r="G869" s="138"/>
      <c r="H869" s="138"/>
      <c r="I869" s="138"/>
      <c r="J869" s="138"/>
      <c r="K869" s="138"/>
    </row>
    <row r="870" spans="6:11" x14ac:dyDescent="0.3">
      <c r="F870" s="138"/>
      <c r="G870" s="138"/>
      <c r="H870" s="138"/>
      <c r="I870" s="138"/>
      <c r="J870" s="138"/>
      <c r="K870" s="138"/>
    </row>
    <row r="871" spans="6:11" x14ac:dyDescent="0.3">
      <c r="F871" s="138"/>
      <c r="G871" s="138"/>
      <c r="H871" s="138"/>
      <c r="I871" s="138"/>
      <c r="J871" s="138"/>
      <c r="K871" s="138"/>
    </row>
    <row r="872" spans="6:11" x14ac:dyDescent="0.3">
      <c r="F872" s="138"/>
      <c r="G872" s="138"/>
      <c r="H872" s="138"/>
      <c r="I872" s="138"/>
      <c r="J872" s="138"/>
      <c r="K872" s="138"/>
    </row>
    <row r="873" spans="6:11" x14ac:dyDescent="0.3">
      <c r="F873" s="138"/>
      <c r="G873" s="138"/>
      <c r="H873" s="138"/>
      <c r="I873" s="138"/>
      <c r="J873" s="138"/>
      <c r="K873" s="138"/>
    </row>
    <row r="874" spans="6:11" x14ac:dyDescent="0.3">
      <c r="F874" s="138"/>
      <c r="G874" s="138"/>
      <c r="H874" s="138"/>
      <c r="I874" s="138"/>
      <c r="J874" s="138"/>
      <c r="K874" s="138"/>
    </row>
    <row r="875" spans="6:11" x14ac:dyDescent="0.3">
      <c r="F875" s="138"/>
      <c r="G875" s="138"/>
      <c r="H875" s="138"/>
      <c r="I875" s="138"/>
      <c r="J875" s="138"/>
      <c r="K875" s="138"/>
    </row>
    <row r="876" spans="6:11" x14ac:dyDescent="0.3">
      <c r="F876" s="138"/>
      <c r="G876" s="138"/>
      <c r="H876" s="138"/>
      <c r="I876" s="138"/>
      <c r="J876" s="138"/>
      <c r="K876" s="138"/>
    </row>
    <row r="877" spans="6:11" x14ac:dyDescent="0.3">
      <c r="F877" s="138"/>
      <c r="G877" s="138"/>
      <c r="H877" s="138"/>
      <c r="I877" s="138"/>
      <c r="J877" s="138"/>
      <c r="K877" s="138"/>
    </row>
    <row r="878" spans="6:11" x14ac:dyDescent="0.3">
      <c r="F878" s="138"/>
      <c r="G878" s="138"/>
      <c r="H878" s="138"/>
      <c r="I878" s="138"/>
      <c r="J878" s="138"/>
      <c r="K878" s="138"/>
    </row>
    <row r="879" spans="6:11" x14ac:dyDescent="0.3">
      <c r="F879" s="138"/>
      <c r="G879" s="138"/>
      <c r="H879" s="138"/>
      <c r="I879" s="138"/>
      <c r="J879" s="138"/>
      <c r="K879" s="138"/>
    </row>
    <row r="880" spans="6:11" x14ac:dyDescent="0.3">
      <c r="F880" s="138"/>
      <c r="G880" s="138"/>
      <c r="H880" s="138"/>
      <c r="I880" s="138"/>
      <c r="J880" s="138"/>
      <c r="K880" s="138"/>
    </row>
    <row r="881" spans="6:11" x14ac:dyDescent="0.3">
      <c r="F881" s="138"/>
      <c r="G881" s="138"/>
      <c r="H881" s="138"/>
      <c r="I881" s="138"/>
      <c r="J881" s="138"/>
      <c r="K881" s="138"/>
    </row>
    <row r="882" spans="6:11" x14ac:dyDescent="0.3">
      <c r="F882" s="138"/>
      <c r="G882" s="138"/>
      <c r="H882" s="138"/>
      <c r="I882" s="138"/>
      <c r="J882" s="138"/>
      <c r="K882" s="138"/>
    </row>
    <row r="883" spans="6:11" x14ac:dyDescent="0.3">
      <c r="F883" s="138"/>
      <c r="G883" s="138"/>
      <c r="H883" s="138"/>
      <c r="I883" s="138"/>
      <c r="J883" s="138"/>
      <c r="K883" s="138"/>
    </row>
    <row r="884" spans="6:11" x14ac:dyDescent="0.3">
      <c r="F884" s="138"/>
      <c r="G884" s="138"/>
      <c r="H884" s="138"/>
      <c r="I884" s="138"/>
      <c r="J884" s="138"/>
      <c r="K884" s="138"/>
    </row>
    <row r="885" spans="6:11" x14ac:dyDescent="0.3">
      <c r="F885" s="138"/>
      <c r="G885" s="138"/>
      <c r="H885" s="138"/>
      <c r="I885" s="138"/>
      <c r="J885" s="138"/>
      <c r="K885" s="138"/>
    </row>
    <row r="886" spans="6:11" x14ac:dyDescent="0.3">
      <c r="F886" s="138"/>
      <c r="G886" s="138"/>
      <c r="H886" s="138"/>
      <c r="I886" s="138"/>
      <c r="J886" s="138"/>
      <c r="K886" s="138"/>
    </row>
    <row r="887" spans="6:11" x14ac:dyDescent="0.3">
      <c r="F887" s="138"/>
      <c r="G887" s="138"/>
      <c r="H887" s="138"/>
      <c r="I887" s="138"/>
      <c r="J887" s="138"/>
      <c r="K887" s="138"/>
    </row>
    <row r="888" spans="6:11" x14ac:dyDescent="0.3">
      <c r="F888" s="138"/>
      <c r="G888" s="138"/>
      <c r="H888" s="138"/>
      <c r="I888" s="138"/>
      <c r="J888" s="138"/>
      <c r="K888" s="138"/>
    </row>
    <row r="889" spans="6:11" x14ac:dyDescent="0.3">
      <c r="F889" s="138"/>
      <c r="G889" s="138"/>
      <c r="H889" s="138"/>
      <c r="I889" s="138"/>
      <c r="J889" s="138"/>
      <c r="K889" s="138"/>
    </row>
    <row r="890" spans="6:11" x14ac:dyDescent="0.3">
      <c r="F890" s="138"/>
      <c r="G890" s="138"/>
      <c r="H890" s="138"/>
      <c r="I890" s="138"/>
      <c r="J890" s="138"/>
      <c r="K890" s="138"/>
    </row>
    <row r="891" spans="6:11" x14ac:dyDescent="0.3">
      <c r="F891" s="138"/>
      <c r="G891" s="138"/>
      <c r="H891" s="138"/>
      <c r="I891" s="138"/>
      <c r="J891" s="138"/>
      <c r="K891" s="138"/>
    </row>
    <row r="892" spans="6:11" x14ac:dyDescent="0.3">
      <c r="F892" s="138"/>
      <c r="G892" s="138"/>
      <c r="H892" s="138"/>
      <c r="I892" s="138"/>
      <c r="J892" s="138"/>
      <c r="K892" s="138"/>
    </row>
    <row r="893" spans="6:11" x14ac:dyDescent="0.3">
      <c r="F893" s="138"/>
      <c r="G893" s="138"/>
      <c r="H893" s="138"/>
      <c r="I893" s="138"/>
      <c r="J893" s="138"/>
      <c r="K893" s="138"/>
    </row>
    <row r="894" spans="6:11" x14ac:dyDescent="0.3">
      <c r="F894" s="138"/>
      <c r="G894" s="138"/>
      <c r="H894" s="138"/>
      <c r="I894" s="138"/>
      <c r="J894" s="138"/>
      <c r="K894" s="138"/>
    </row>
    <row r="895" spans="6:11" x14ac:dyDescent="0.3">
      <c r="F895" s="138"/>
      <c r="G895" s="138"/>
      <c r="H895" s="138"/>
      <c r="I895" s="138"/>
      <c r="J895" s="138"/>
      <c r="K895" s="138"/>
    </row>
    <row r="896" spans="6:11" x14ac:dyDescent="0.3">
      <c r="F896" s="138"/>
      <c r="G896" s="138"/>
      <c r="H896" s="138"/>
      <c r="I896" s="138"/>
      <c r="J896" s="138"/>
      <c r="K896" s="138"/>
    </row>
    <row r="897" spans="6:11" x14ac:dyDescent="0.3">
      <c r="F897" s="138"/>
      <c r="G897" s="138"/>
      <c r="H897" s="138"/>
      <c r="I897" s="138"/>
      <c r="J897" s="138"/>
      <c r="K897" s="138"/>
    </row>
    <row r="898" spans="6:11" x14ac:dyDescent="0.3">
      <c r="F898" s="138"/>
      <c r="G898" s="138"/>
      <c r="H898" s="138"/>
      <c r="I898" s="138"/>
      <c r="J898" s="138"/>
      <c r="K898" s="138"/>
    </row>
    <row r="899" spans="6:11" x14ac:dyDescent="0.3">
      <c r="F899" s="138"/>
      <c r="G899" s="138"/>
      <c r="H899" s="138"/>
      <c r="I899" s="138"/>
      <c r="J899" s="138"/>
      <c r="K899" s="138"/>
    </row>
    <row r="900" spans="6:11" x14ac:dyDescent="0.3">
      <c r="F900" s="138"/>
      <c r="G900" s="138"/>
      <c r="H900" s="138"/>
      <c r="I900" s="138"/>
      <c r="J900" s="138"/>
      <c r="K900" s="138"/>
    </row>
    <row r="901" spans="6:11" x14ac:dyDescent="0.3">
      <c r="F901" s="138"/>
      <c r="G901" s="138"/>
      <c r="H901" s="138"/>
      <c r="I901" s="138"/>
      <c r="J901" s="138"/>
      <c r="K901" s="138"/>
    </row>
    <row r="902" spans="6:11" x14ac:dyDescent="0.3">
      <c r="F902" s="138"/>
      <c r="G902" s="138"/>
      <c r="H902" s="138"/>
      <c r="I902" s="138"/>
      <c r="J902" s="138"/>
      <c r="K902" s="138"/>
    </row>
    <row r="903" spans="6:11" x14ac:dyDescent="0.3">
      <c r="F903" s="138"/>
      <c r="G903" s="138"/>
      <c r="H903" s="138"/>
      <c r="I903" s="138"/>
      <c r="J903" s="138"/>
      <c r="K903" s="138"/>
    </row>
    <row r="904" spans="6:11" x14ac:dyDescent="0.3">
      <c r="F904" s="138"/>
      <c r="G904" s="138"/>
      <c r="H904" s="138"/>
      <c r="I904" s="138"/>
      <c r="J904" s="138"/>
      <c r="K904" s="138"/>
    </row>
    <row r="905" spans="6:11" x14ac:dyDescent="0.3">
      <c r="F905" s="138"/>
      <c r="G905" s="138"/>
      <c r="H905" s="138"/>
      <c r="I905" s="138"/>
      <c r="J905" s="138"/>
      <c r="K905" s="138"/>
    </row>
    <row r="906" spans="6:11" x14ac:dyDescent="0.3">
      <c r="F906" s="138"/>
      <c r="G906" s="138"/>
      <c r="H906" s="138"/>
      <c r="I906" s="138"/>
      <c r="J906" s="138"/>
      <c r="K906" s="138"/>
    </row>
    <row r="907" spans="6:11" x14ac:dyDescent="0.3">
      <c r="F907" s="138"/>
      <c r="G907" s="138"/>
      <c r="H907" s="138"/>
      <c r="I907" s="138"/>
      <c r="J907" s="138"/>
      <c r="K907" s="138"/>
    </row>
    <row r="908" spans="6:11" x14ac:dyDescent="0.3">
      <c r="F908" s="138"/>
      <c r="G908" s="138"/>
      <c r="H908" s="138"/>
      <c r="I908" s="138"/>
      <c r="J908" s="138"/>
      <c r="K908" s="138"/>
    </row>
    <row r="909" spans="6:11" x14ac:dyDescent="0.3">
      <c r="F909" s="138"/>
      <c r="G909" s="138"/>
      <c r="H909" s="138"/>
      <c r="I909" s="138"/>
      <c r="J909" s="138"/>
      <c r="K909" s="138"/>
    </row>
    <row r="910" spans="6:11" x14ac:dyDescent="0.3">
      <c r="F910" s="138"/>
      <c r="G910" s="138"/>
      <c r="H910" s="138"/>
      <c r="I910" s="138"/>
      <c r="J910" s="138"/>
      <c r="K910" s="138"/>
    </row>
    <row r="911" spans="6:11" x14ac:dyDescent="0.3">
      <c r="F911" s="138"/>
      <c r="G911" s="138"/>
      <c r="H911" s="138"/>
      <c r="I911" s="138"/>
      <c r="J911" s="138"/>
      <c r="K911" s="138"/>
    </row>
    <row r="912" spans="6:11" x14ac:dyDescent="0.3">
      <c r="F912" s="138"/>
      <c r="G912" s="138"/>
      <c r="H912" s="138"/>
      <c r="I912" s="138"/>
      <c r="J912" s="138"/>
      <c r="K912" s="138"/>
    </row>
    <row r="913" spans="6:11" x14ac:dyDescent="0.3">
      <c r="F913" s="138"/>
      <c r="G913" s="138"/>
      <c r="H913" s="138"/>
      <c r="I913" s="138"/>
      <c r="J913" s="138"/>
      <c r="K913" s="138"/>
    </row>
    <row r="914" spans="6:11" x14ac:dyDescent="0.3">
      <c r="F914" s="138"/>
      <c r="G914" s="138"/>
      <c r="H914" s="138"/>
      <c r="I914" s="138"/>
      <c r="J914" s="138"/>
      <c r="K914" s="138"/>
    </row>
    <row r="915" spans="6:11" x14ac:dyDescent="0.3">
      <c r="F915" s="138"/>
      <c r="G915" s="138"/>
      <c r="H915" s="138"/>
      <c r="I915" s="138"/>
      <c r="J915" s="138"/>
      <c r="K915" s="138"/>
    </row>
    <row r="916" spans="6:11" x14ac:dyDescent="0.3">
      <c r="F916" s="138"/>
      <c r="G916" s="138"/>
      <c r="H916" s="138"/>
      <c r="I916" s="138"/>
      <c r="J916" s="138"/>
      <c r="K916" s="138"/>
    </row>
    <row r="917" spans="6:11" x14ac:dyDescent="0.3">
      <c r="F917" s="138"/>
      <c r="G917" s="138"/>
      <c r="H917" s="138"/>
      <c r="I917" s="138"/>
      <c r="J917" s="138"/>
      <c r="K917" s="138"/>
    </row>
    <row r="918" spans="6:11" x14ac:dyDescent="0.3">
      <c r="F918" s="138"/>
      <c r="G918" s="138"/>
      <c r="H918" s="138"/>
      <c r="I918" s="138"/>
      <c r="J918" s="138"/>
      <c r="K918" s="138"/>
    </row>
    <row r="919" spans="6:11" x14ac:dyDescent="0.3">
      <c r="F919" s="138"/>
      <c r="G919" s="138"/>
      <c r="H919" s="138"/>
      <c r="I919" s="138"/>
      <c r="J919" s="138"/>
      <c r="K919" s="138"/>
    </row>
    <row r="920" spans="6:11" x14ac:dyDescent="0.3">
      <c r="F920" s="138"/>
      <c r="G920" s="138"/>
      <c r="H920" s="138"/>
      <c r="I920" s="138"/>
      <c r="J920" s="138"/>
      <c r="K920" s="138"/>
    </row>
    <row r="921" spans="6:11" x14ac:dyDescent="0.3">
      <c r="F921" s="138"/>
      <c r="G921" s="138"/>
      <c r="H921" s="138"/>
      <c r="I921" s="138"/>
      <c r="J921" s="138"/>
      <c r="K921" s="138"/>
    </row>
    <row r="922" spans="6:11" x14ac:dyDescent="0.3">
      <c r="F922" s="138"/>
      <c r="G922" s="138"/>
      <c r="H922" s="138"/>
      <c r="I922" s="138"/>
      <c r="J922" s="138"/>
      <c r="K922" s="138"/>
    </row>
    <row r="923" spans="6:11" x14ac:dyDescent="0.3">
      <c r="F923" s="138"/>
      <c r="G923" s="138"/>
      <c r="H923" s="138"/>
      <c r="I923" s="138"/>
      <c r="J923" s="138"/>
      <c r="K923" s="138"/>
    </row>
    <row r="924" spans="6:11" x14ac:dyDescent="0.3">
      <c r="F924" s="138"/>
      <c r="G924" s="138"/>
      <c r="H924" s="138"/>
      <c r="I924" s="138"/>
      <c r="J924" s="138"/>
      <c r="K924" s="138"/>
    </row>
    <row r="925" spans="6:11" x14ac:dyDescent="0.3">
      <c r="F925" s="138"/>
      <c r="G925" s="138"/>
      <c r="H925" s="138"/>
      <c r="I925" s="138"/>
      <c r="J925" s="138"/>
      <c r="K925" s="138"/>
    </row>
    <row r="926" spans="6:11" x14ac:dyDescent="0.3">
      <c r="F926" s="138"/>
      <c r="G926" s="138"/>
      <c r="H926" s="138"/>
      <c r="I926" s="138"/>
      <c r="J926" s="138"/>
      <c r="K926" s="138"/>
    </row>
    <row r="927" spans="6:11" x14ac:dyDescent="0.3">
      <c r="F927" s="138"/>
      <c r="G927" s="138"/>
      <c r="H927" s="138"/>
      <c r="I927" s="138"/>
      <c r="J927" s="138"/>
      <c r="K927" s="138"/>
    </row>
    <row r="928" spans="6:11" x14ac:dyDescent="0.3">
      <c r="F928" s="138"/>
      <c r="G928" s="138"/>
      <c r="H928" s="138"/>
      <c r="I928" s="138"/>
      <c r="J928" s="138"/>
      <c r="K928" s="138"/>
    </row>
    <row r="929" spans="6:11" x14ac:dyDescent="0.3">
      <c r="F929" s="138"/>
      <c r="G929" s="138"/>
      <c r="H929" s="138"/>
      <c r="I929" s="138"/>
      <c r="J929" s="138"/>
      <c r="K929" s="138"/>
    </row>
    <row r="930" spans="6:11" x14ac:dyDescent="0.3">
      <c r="F930" s="138"/>
      <c r="G930" s="138"/>
      <c r="H930" s="138"/>
      <c r="I930" s="138"/>
      <c r="J930" s="138"/>
      <c r="K930" s="138"/>
    </row>
    <row r="931" spans="6:11" x14ac:dyDescent="0.3">
      <c r="F931" s="138"/>
      <c r="G931" s="138"/>
      <c r="H931" s="138"/>
      <c r="I931" s="138"/>
      <c r="J931" s="138"/>
      <c r="K931" s="138"/>
    </row>
    <row r="932" spans="6:11" x14ac:dyDescent="0.3">
      <c r="F932" s="138"/>
      <c r="G932" s="138"/>
      <c r="H932" s="138"/>
      <c r="I932" s="138"/>
      <c r="J932" s="138"/>
      <c r="K932" s="138"/>
    </row>
    <row r="933" spans="6:11" x14ac:dyDescent="0.3">
      <c r="F933" s="138"/>
      <c r="G933" s="138"/>
      <c r="H933" s="138"/>
      <c r="I933" s="138"/>
      <c r="J933" s="138"/>
      <c r="K933" s="138"/>
    </row>
    <row r="934" spans="6:11" x14ac:dyDescent="0.3">
      <c r="F934" s="138"/>
      <c r="G934" s="138"/>
      <c r="H934" s="138"/>
      <c r="I934" s="138"/>
      <c r="J934" s="138"/>
      <c r="K934" s="138"/>
    </row>
    <row r="935" spans="6:11" x14ac:dyDescent="0.3">
      <c r="F935" s="138"/>
      <c r="G935" s="138"/>
      <c r="H935" s="138"/>
      <c r="I935" s="138"/>
      <c r="J935" s="138"/>
      <c r="K935" s="138"/>
    </row>
    <row r="936" spans="6:11" x14ac:dyDescent="0.3">
      <c r="F936" s="138"/>
      <c r="G936" s="138"/>
      <c r="H936" s="138"/>
      <c r="I936" s="138"/>
      <c r="J936" s="138"/>
      <c r="K936" s="138"/>
    </row>
    <row r="937" spans="6:11" x14ac:dyDescent="0.3">
      <c r="F937" s="138"/>
      <c r="G937" s="138"/>
      <c r="H937" s="138"/>
      <c r="I937" s="138"/>
      <c r="J937" s="138"/>
      <c r="K937" s="138"/>
    </row>
    <row r="938" spans="6:11" x14ac:dyDescent="0.3">
      <c r="F938" s="138"/>
      <c r="G938" s="138"/>
      <c r="H938" s="138"/>
      <c r="I938" s="138"/>
      <c r="J938" s="138"/>
      <c r="K938" s="138"/>
    </row>
    <row r="939" spans="6:11" x14ac:dyDescent="0.3">
      <c r="F939" s="138"/>
      <c r="G939" s="138"/>
      <c r="H939" s="138"/>
      <c r="I939" s="138"/>
      <c r="J939" s="138"/>
      <c r="K939" s="138"/>
    </row>
    <row r="940" spans="6:11" x14ac:dyDescent="0.3">
      <c r="F940" s="138"/>
      <c r="G940" s="138"/>
      <c r="H940" s="138"/>
      <c r="I940" s="138"/>
      <c r="J940" s="138"/>
      <c r="K940" s="138"/>
    </row>
    <row r="941" spans="6:11" x14ac:dyDescent="0.3">
      <c r="F941" s="138"/>
      <c r="G941" s="138"/>
      <c r="H941" s="138"/>
      <c r="I941" s="138"/>
      <c r="J941" s="138"/>
      <c r="K941" s="138"/>
    </row>
    <row r="942" spans="6:11" x14ac:dyDescent="0.3">
      <c r="F942" s="138"/>
      <c r="G942" s="138"/>
      <c r="H942" s="138"/>
      <c r="I942" s="138"/>
      <c r="J942" s="138"/>
      <c r="K942" s="138"/>
    </row>
    <row r="943" spans="6:11" x14ac:dyDescent="0.3">
      <c r="F943" s="138"/>
      <c r="G943" s="138"/>
      <c r="H943" s="138"/>
      <c r="I943" s="138"/>
      <c r="J943" s="138"/>
      <c r="K943" s="138"/>
    </row>
    <row r="944" spans="6:11" x14ac:dyDescent="0.3">
      <c r="F944" s="138"/>
      <c r="G944" s="138"/>
      <c r="H944" s="138"/>
      <c r="I944" s="138"/>
      <c r="J944" s="138"/>
      <c r="K944" s="138"/>
    </row>
    <row r="945" spans="6:11" x14ac:dyDescent="0.3">
      <c r="F945" s="138"/>
      <c r="G945" s="138"/>
      <c r="H945" s="138"/>
      <c r="I945" s="138"/>
      <c r="J945" s="138"/>
      <c r="K945" s="138"/>
    </row>
    <row r="946" spans="6:11" x14ac:dyDescent="0.3">
      <c r="F946" s="138"/>
      <c r="G946" s="138"/>
      <c r="H946" s="138"/>
      <c r="I946" s="138"/>
      <c r="J946" s="138"/>
      <c r="K946" s="138"/>
    </row>
    <row r="947" spans="6:11" x14ac:dyDescent="0.3">
      <c r="F947" s="138"/>
      <c r="G947" s="138"/>
      <c r="H947" s="138"/>
      <c r="I947" s="138"/>
      <c r="J947" s="138"/>
      <c r="K947" s="138"/>
    </row>
    <row r="948" spans="6:11" x14ac:dyDescent="0.3">
      <c r="F948" s="138"/>
      <c r="G948" s="138"/>
      <c r="H948" s="138"/>
      <c r="I948" s="138"/>
      <c r="J948" s="138"/>
      <c r="K948" s="138"/>
    </row>
    <row r="949" spans="6:11" x14ac:dyDescent="0.3">
      <c r="F949" s="138"/>
      <c r="G949" s="138"/>
      <c r="H949" s="138"/>
      <c r="I949" s="138"/>
      <c r="J949" s="138"/>
      <c r="K949" s="138"/>
    </row>
    <row r="950" spans="6:11" x14ac:dyDescent="0.3">
      <c r="F950" s="138"/>
      <c r="G950" s="138"/>
      <c r="H950" s="138"/>
      <c r="I950" s="138"/>
      <c r="J950" s="138"/>
      <c r="K950" s="138"/>
    </row>
    <row r="951" spans="6:11" x14ac:dyDescent="0.3">
      <c r="F951" s="138"/>
      <c r="G951" s="138"/>
      <c r="H951" s="138"/>
      <c r="I951" s="138"/>
      <c r="J951" s="138"/>
      <c r="K951" s="138"/>
    </row>
    <row r="952" spans="6:11" x14ac:dyDescent="0.3">
      <c r="F952" s="138"/>
      <c r="G952" s="138"/>
      <c r="H952" s="138"/>
      <c r="I952" s="138"/>
      <c r="J952" s="138"/>
      <c r="K952" s="138"/>
    </row>
    <row r="953" spans="6:11" x14ac:dyDescent="0.3">
      <c r="F953" s="138"/>
      <c r="G953" s="138"/>
      <c r="H953" s="138"/>
      <c r="I953" s="138"/>
      <c r="J953" s="138"/>
      <c r="K953" s="138"/>
    </row>
    <row r="954" spans="6:11" x14ac:dyDescent="0.3">
      <c r="F954" s="138"/>
      <c r="G954" s="138"/>
      <c r="H954" s="138"/>
      <c r="I954" s="138"/>
      <c r="J954" s="138"/>
      <c r="K954" s="138"/>
    </row>
    <row r="955" spans="6:11" x14ac:dyDescent="0.3">
      <c r="F955" s="138"/>
      <c r="G955" s="138"/>
      <c r="H955" s="138"/>
      <c r="I955" s="138"/>
      <c r="J955" s="138"/>
      <c r="K955" s="138"/>
    </row>
    <row r="956" spans="6:11" x14ac:dyDescent="0.3">
      <c r="F956" s="138"/>
      <c r="G956" s="138"/>
      <c r="H956" s="138"/>
      <c r="I956" s="138"/>
      <c r="J956" s="138"/>
      <c r="K956" s="138"/>
    </row>
    <row r="957" spans="6:11" x14ac:dyDescent="0.3">
      <c r="F957" s="138"/>
      <c r="G957" s="138"/>
      <c r="H957" s="138"/>
      <c r="I957" s="138"/>
      <c r="J957" s="138"/>
      <c r="K957" s="138"/>
    </row>
    <row r="958" spans="6:11" x14ac:dyDescent="0.3">
      <c r="F958" s="138"/>
      <c r="G958" s="138"/>
      <c r="H958" s="138"/>
      <c r="I958" s="138"/>
      <c r="J958" s="138"/>
      <c r="K958" s="138"/>
    </row>
    <row r="959" spans="6:11" x14ac:dyDescent="0.3">
      <c r="F959" s="138"/>
      <c r="G959" s="138"/>
      <c r="H959" s="138"/>
      <c r="I959" s="138"/>
      <c r="J959" s="138"/>
      <c r="K959" s="138"/>
    </row>
    <row r="960" spans="6:11" x14ac:dyDescent="0.3">
      <c r="F960" s="138"/>
      <c r="G960" s="138"/>
      <c r="H960" s="138"/>
      <c r="I960" s="138"/>
      <c r="J960" s="138"/>
      <c r="K960" s="138"/>
    </row>
    <row r="961" spans="6:11" x14ac:dyDescent="0.3">
      <c r="F961" s="138"/>
      <c r="G961" s="138"/>
      <c r="H961" s="138"/>
      <c r="I961" s="138"/>
      <c r="J961" s="138"/>
      <c r="K961" s="138"/>
    </row>
    <row r="962" spans="6:11" x14ac:dyDescent="0.3">
      <c r="F962" s="138"/>
      <c r="G962" s="138"/>
      <c r="H962" s="138"/>
      <c r="I962" s="138"/>
      <c r="J962" s="138"/>
      <c r="K962" s="138"/>
    </row>
    <row r="963" spans="6:11" x14ac:dyDescent="0.3">
      <c r="F963" s="138"/>
      <c r="G963" s="138"/>
      <c r="H963" s="138"/>
      <c r="I963" s="138"/>
      <c r="J963" s="138"/>
      <c r="K963" s="138"/>
    </row>
    <row r="964" spans="6:11" x14ac:dyDescent="0.3">
      <c r="F964" s="138"/>
      <c r="G964" s="138"/>
      <c r="H964" s="138"/>
      <c r="I964" s="138"/>
      <c r="J964" s="138"/>
      <c r="K964" s="138"/>
    </row>
    <row r="965" spans="6:11" x14ac:dyDescent="0.3">
      <c r="F965" s="138"/>
      <c r="G965" s="138"/>
      <c r="H965" s="138"/>
      <c r="I965" s="138"/>
      <c r="J965" s="138"/>
      <c r="K965" s="138"/>
    </row>
    <row r="966" spans="6:11" x14ac:dyDescent="0.3">
      <c r="F966" s="138"/>
      <c r="G966" s="138"/>
      <c r="H966" s="138"/>
      <c r="I966" s="138"/>
      <c r="J966" s="138"/>
      <c r="K966" s="138"/>
    </row>
    <row r="967" spans="6:11" x14ac:dyDescent="0.3">
      <c r="F967" s="138"/>
      <c r="G967" s="138"/>
      <c r="H967" s="138"/>
      <c r="I967" s="138"/>
      <c r="J967" s="138"/>
      <c r="K967" s="138"/>
    </row>
    <row r="968" spans="6:11" x14ac:dyDescent="0.3">
      <c r="F968" s="138"/>
      <c r="G968" s="138"/>
      <c r="H968" s="138"/>
      <c r="I968" s="138"/>
      <c r="J968" s="138"/>
      <c r="K968" s="138"/>
    </row>
    <row r="969" spans="6:11" x14ac:dyDescent="0.3">
      <c r="F969" s="138"/>
      <c r="G969" s="138"/>
      <c r="H969" s="138"/>
      <c r="I969" s="138"/>
      <c r="J969" s="138"/>
      <c r="K969" s="138"/>
    </row>
    <row r="970" spans="6:11" x14ac:dyDescent="0.3">
      <c r="F970" s="138"/>
      <c r="G970" s="138"/>
      <c r="H970" s="138"/>
      <c r="I970" s="138"/>
      <c r="J970" s="138"/>
      <c r="K970" s="138"/>
    </row>
    <row r="971" spans="6:11" x14ac:dyDescent="0.3">
      <c r="F971" s="138"/>
      <c r="G971" s="138"/>
      <c r="H971" s="138"/>
      <c r="I971" s="138"/>
      <c r="J971" s="138"/>
      <c r="K971" s="138"/>
    </row>
    <row r="972" spans="6:11" x14ac:dyDescent="0.3">
      <c r="F972" s="138"/>
      <c r="G972" s="138"/>
      <c r="H972" s="138"/>
      <c r="I972" s="138"/>
      <c r="J972" s="138"/>
      <c r="K972" s="138"/>
    </row>
    <row r="973" spans="6:11" x14ac:dyDescent="0.3">
      <c r="F973" s="138"/>
      <c r="G973" s="138"/>
      <c r="H973" s="138"/>
      <c r="I973" s="138"/>
      <c r="J973" s="138"/>
      <c r="K973" s="138"/>
    </row>
    <row r="974" spans="6:11" x14ac:dyDescent="0.3">
      <c r="F974" s="138"/>
      <c r="G974" s="138"/>
      <c r="H974" s="138"/>
      <c r="I974" s="138"/>
      <c r="J974" s="138"/>
      <c r="K974" s="138"/>
    </row>
    <row r="975" spans="6:11" x14ac:dyDescent="0.3">
      <c r="F975" s="138"/>
      <c r="G975" s="138"/>
      <c r="H975" s="138"/>
      <c r="I975" s="138"/>
      <c r="J975" s="138"/>
      <c r="K975" s="138"/>
    </row>
    <row r="976" spans="6:11" x14ac:dyDescent="0.3">
      <c r="F976" s="138"/>
      <c r="G976" s="138"/>
      <c r="H976" s="138"/>
      <c r="I976" s="138"/>
      <c r="J976" s="138"/>
      <c r="K976" s="138"/>
    </row>
    <row r="977" spans="6:11" x14ac:dyDescent="0.3">
      <c r="F977" s="138"/>
      <c r="G977" s="138"/>
      <c r="H977" s="138"/>
      <c r="I977" s="138"/>
      <c r="J977" s="138"/>
      <c r="K977" s="138"/>
    </row>
    <row r="978" spans="6:11" x14ac:dyDescent="0.3">
      <c r="F978" s="138"/>
      <c r="G978" s="138"/>
      <c r="H978" s="138"/>
      <c r="I978" s="138"/>
      <c r="J978" s="138"/>
      <c r="K978" s="138"/>
    </row>
    <row r="979" spans="6:11" x14ac:dyDescent="0.3">
      <c r="F979" s="138"/>
      <c r="G979" s="138"/>
      <c r="H979" s="138"/>
      <c r="I979" s="138"/>
      <c r="J979" s="138"/>
      <c r="K979" s="138"/>
    </row>
    <row r="980" spans="6:11" x14ac:dyDescent="0.3">
      <c r="F980" s="138"/>
      <c r="G980" s="138"/>
      <c r="H980" s="138"/>
      <c r="I980" s="138"/>
      <c r="J980" s="138"/>
      <c r="K980" s="138"/>
    </row>
    <row r="981" spans="6:11" x14ac:dyDescent="0.3">
      <c r="F981" s="138"/>
      <c r="G981" s="138"/>
      <c r="H981" s="138"/>
      <c r="I981" s="138"/>
      <c r="J981" s="138"/>
      <c r="K981" s="138"/>
    </row>
    <row r="982" spans="6:11" x14ac:dyDescent="0.3">
      <c r="F982" s="138"/>
      <c r="G982" s="138"/>
      <c r="H982" s="138"/>
      <c r="I982" s="138"/>
      <c r="J982" s="138"/>
      <c r="K982" s="138"/>
    </row>
    <row r="983" spans="6:11" x14ac:dyDescent="0.3">
      <c r="F983" s="138"/>
      <c r="G983" s="138"/>
      <c r="H983" s="138"/>
      <c r="I983" s="138"/>
      <c r="J983" s="138"/>
      <c r="K983" s="138"/>
    </row>
    <row r="984" spans="6:11" x14ac:dyDescent="0.3">
      <c r="F984" s="138"/>
      <c r="G984" s="138"/>
      <c r="H984" s="138"/>
      <c r="I984" s="138"/>
      <c r="J984" s="138"/>
      <c r="K984" s="138"/>
    </row>
    <row r="985" spans="6:11" x14ac:dyDescent="0.3">
      <c r="F985" s="138"/>
      <c r="G985" s="138"/>
      <c r="H985" s="138"/>
      <c r="I985" s="138"/>
      <c r="J985" s="138"/>
      <c r="K985" s="138"/>
    </row>
    <row r="986" spans="6:11" x14ac:dyDescent="0.3">
      <c r="F986" s="138"/>
      <c r="G986" s="138"/>
      <c r="H986" s="138"/>
      <c r="I986" s="138"/>
      <c r="J986" s="138"/>
      <c r="K986" s="138"/>
    </row>
    <row r="987" spans="6:11" x14ac:dyDescent="0.3">
      <c r="F987" s="138"/>
      <c r="G987" s="138"/>
      <c r="H987" s="138"/>
      <c r="I987" s="138"/>
      <c r="J987" s="138"/>
      <c r="K987" s="138"/>
    </row>
    <row r="988" spans="6:11" x14ac:dyDescent="0.3">
      <c r="F988" s="138"/>
      <c r="G988" s="138"/>
      <c r="H988" s="138"/>
      <c r="I988" s="138"/>
      <c r="J988" s="138"/>
      <c r="K988" s="138"/>
    </row>
    <row r="989" spans="6:11" x14ac:dyDescent="0.3">
      <c r="F989" s="138"/>
      <c r="G989" s="138"/>
      <c r="H989" s="138"/>
      <c r="I989" s="138"/>
      <c r="J989" s="138"/>
      <c r="K989" s="138"/>
    </row>
    <row r="990" spans="6:11" x14ac:dyDescent="0.3">
      <c r="F990" s="138"/>
      <c r="G990" s="138"/>
      <c r="H990" s="138"/>
      <c r="I990" s="138"/>
      <c r="J990" s="138"/>
      <c r="K990" s="138"/>
    </row>
    <row r="991" spans="6:11" x14ac:dyDescent="0.3">
      <c r="F991" s="138"/>
      <c r="G991" s="138"/>
      <c r="H991" s="138"/>
      <c r="I991" s="138"/>
      <c r="J991" s="138"/>
      <c r="K991" s="138"/>
    </row>
    <row r="992" spans="6:11" x14ac:dyDescent="0.3">
      <c r="F992" s="138"/>
      <c r="G992" s="138"/>
      <c r="H992" s="138"/>
      <c r="I992" s="138"/>
      <c r="J992" s="138"/>
      <c r="K992" s="138"/>
    </row>
    <row r="993" spans="6:11" x14ac:dyDescent="0.3">
      <c r="F993" s="138"/>
      <c r="G993" s="138"/>
      <c r="H993" s="138"/>
      <c r="I993" s="138"/>
      <c r="J993" s="138"/>
      <c r="K993" s="138"/>
    </row>
    <row r="994" spans="6:11" x14ac:dyDescent="0.3">
      <c r="F994" s="138"/>
      <c r="G994" s="138"/>
      <c r="H994" s="138"/>
      <c r="I994" s="138"/>
      <c r="J994" s="138"/>
      <c r="K994" s="138"/>
    </row>
    <row r="995" spans="6:11" x14ac:dyDescent="0.3">
      <c r="F995" s="138"/>
      <c r="G995" s="138"/>
      <c r="H995" s="138"/>
      <c r="I995" s="138"/>
      <c r="J995" s="138"/>
      <c r="K995" s="138"/>
    </row>
    <row r="996" spans="6:11" x14ac:dyDescent="0.3">
      <c r="F996" s="138"/>
      <c r="G996" s="138"/>
      <c r="H996" s="138"/>
      <c r="I996" s="138"/>
      <c r="J996" s="138"/>
      <c r="K996" s="138"/>
    </row>
    <row r="997" spans="6:11" x14ac:dyDescent="0.3">
      <c r="F997" s="138"/>
      <c r="G997" s="138"/>
      <c r="H997" s="138"/>
      <c r="I997" s="138"/>
      <c r="J997" s="138"/>
      <c r="K997" s="138"/>
    </row>
    <row r="998" spans="6:11" x14ac:dyDescent="0.3">
      <c r="F998" s="138"/>
      <c r="G998" s="138"/>
      <c r="H998" s="138"/>
      <c r="I998" s="138"/>
      <c r="J998" s="138"/>
      <c r="K998" s="138"/>
    </row>
    <row r="999" spans="6:11" x14ac:dyDescent="0.3">
      <c r="F999" s="138"/>
      <c r="G999" s="138"/>
      <c r="H999" s="138"/>
      <c r="I999" s="138"/>
      <c r="J999" s="138"/>
      <c r="K999" s="138"/>
    </row>
    <row r="1000" spans="6:11" x14ac:dyDescent="0.3">
      <c r="F1000" s="138"/>
      <c r="G1000" s="138"/>
      <c r="H1000" s="138"/>
      <c r="I1000" s="138"/>
      <c r="J1000" s="138"/>
      <c r="K1000" s="138"/>
    </row>
    <row r="1001" spans="6:11" x14ac:dyDescent="0.3">
      <c r="F1001" s="138"/>
      <c r="G1001" s="138"/>
      <c r="H1001" s="138"/>
      <c r="I1001" s="138"/>
      <c r="J1001" s="138"/>
      <c r="K1001" s="138"/>
    </row>
    <row r="1002" spans="6:11" x14ac:dyDescent="0.3">
      <c r="F1002" s="138"/>
      <c r="G1002" s="138"/>
      <c r="H1002" s="138"/>
      <c r="I1002" s="138"/>
      <c r="J1002" s="138"/>
      <c r="K1002" s="138"/>
    </row>
    <row r="1003" spans="6:11" x14ac:dyDescent="0.3">
      <c r="F1003" s="138"/>
      <c r="G1003" s="138"/>
      <c r="H1003" s="138"/>
      <c r="I1003" s="138"/>
      <c r="J1003" s="138"/>
      <c r="K1003" s="138"/>
    </row>
    <row r="1004" spans="6:11" x14ac:dyDescent="0.3">
      <c r="F1004" s="138"/>
      <c r="G1004" s="138"/>
      <c r="H1004" s="138"/>
      <c r="I1004" s="138"/>
      <c r="J1004" s="138"/>
      <c r="K1004" s="138"/>
    </row>
    <row r="1005" spans="6:11" x14ac:dyDescent="0.3">
      <c r="F1005" s="138"/>
      <c r="G1005" s="138"/>
      <c r="H1005" s="138"/>
      <c r="I1005" s="138"/>
      <c r="J1005" s="138"/>
      <c r="K1005" s="138"/>
    </row>
    <row r="1006" spans="6:11" x14ac:dyDescent="0.3">
      <c r="F1006" s="138"/>
      <c r="G1006" s="138"/>
      <c r="H1006" s="138"/>
      <c r="I1006" s="138"/>
      <c r="J1006" s="138"/>
      <c r="K1006" s="138"/>
    </row>
    <row r="1007" spans="6:11" x14ac:dyDescent="0.3">
      <c r="F1007" s="138"/>
      <c r="G1007" s="138"/>
      <c r="H1007" s="138"/>
      <c r="I1007" s="138"/>
      <c r="J1007" s="138"/>
      <c r="K1007" s="138"/>
    </row>
    <row r="1008" spans="6:11" x14ac:dyDescent="0.3">
      <c r="F1008" s="138"/>
      <c r="G1008" s="138"/>
      <c r="H1008" s="138"/>
      <c r="I1008" s="138"/>
      <c r="J1008" s="138"/>
      <c r="K1008" s="138"/>
    </row>
    <row r="1009" spans="6:11" x14ac:dyDescent="0.3">
      <c r="F1009" s="138"/>
      <c r="G1009" s="138"/>
      <c r="H1009" s="138"/>
      <c r="I1009" s="138"/>
      <c r="J1009" s="138"/>
      <c r="K1009" s="138"/>
    </row>
    <row r="1010" spans="6:11" x14ac:dyDescent="0.3">
      <c r="F1010" s="138"/>
      <c r="G1010" s="138"/>
      <c r="H1010" s="138"/>
      <c r="I1010" s="138"/>
      <c r="J1010" s="138"/>
      <c r="K1010" s="138"/>
    </row>
    <row r="1011" spans="6:11" x14ac:dyDescent="0.3">
      <c r="F1011" s="138"/>
      <c r="G1011" s="138"/>
      <c r="H1011" s="138"/>
      <c r="I1011" s="138"/>
      <c r="J1011" s="138"/>
      <c r="K1011" s="138"/>
    </row>
    <row r="1012" spans="6:11" x14ac:dyDescent="0.3">
      <c r="F1012" s="138"/>
      <c r="G1012" s="138"/>
      <c r="H1012" s="138"/>
      <c r="I1012" s="138"/>
      <c r="J1012" s="138"/>
      <c r="K1012" s="138"/>
    </row>
    <row r="1013" spans="6:11" x14ac:dyDescent="0.3">
      <c r="F1013" s="138"/>
      <c r="G1013" s="138"/>
      <c r="H1013" s="138"/>
      <c r="I1013" s="138"/>
      <c r="J1013" s="138"/>
      <c r="K1013" s="138"/>
    </row>
    <row r="1014" spans="6:11" x14ac:dyDescent="0.3">
      <c r="F1014" s="138"/>
      <c r="G1014" s="138"/>
      <c r="H1014" s="138"/>
      <c r="I1014" s="138"/>
      <c r="J1014" s="138"/>
      <c r="K1014" s="138"/>
    </row>
    <row r="1015" spans="6:11" x14ac:dyDescent="0.3">
      <c r="F1015" s="138"/>
      <c r="G1015" s="138"/>
      <c r="H1015" s="138"/>
      <c r="I1015" s="138"/>
      <c r="J1015" s="138"/>
      <c r="K1015" s="138"/>
    </row>
    <row r="1016" spans="6:11" x14ac:dyDescent="0.3">
      <c r="F1016" s="138"/>
      <c r="G1016" s="138"/>
      <c r="H1016" s="138"/>
      <c r="I1016" s="138"/>
      <c r="J1016" s="138"/>
      <c r="K1016" s="138"/>
    </row>
    <row r="1017" spans="6:11" x14ac:dyDescent="0.3">
      <c r="F1017" s="138"/>
      <c r="G1017" s="138"/>
      <c r="H1017" s="138"/>
      <c r="I1017" s="138"/>
      <c r="J1017" s="138"/>
      <c r="K1017" s="138"/>
    </row>
    <row r="1018" spans="6:11" x14ac:dyDescent="0.3">
      <c r="F1018" s="138"/>
      <c r="G1018" s="138"/>
      <c r="H1018" s="138"/>
      <c r="I1018" s="138"/>
      <c r="J1018" s="138"/>
      <c r="K1018" s="138"/>
    </row>
    <row r="1019" spans="6:11" x14ac:dyDescent="0.3">
      <c r="F1019" s="138"/>
      <c r="G1019" s="138"/>
      <c r="H1019" s="138"/>
      <c r="I1019" s="138"/>
      <c r="J1019" s="138"/>
      <c r="K1019" s="138"/>
    </row>
    <row r="1020" spans="6:11" x14ac:dyDescent="0.3">
      <c r="F1020" s="138"/>
      <c r="G1020" s="138"/>
      <c r="H1020" s="138"/>
      <c r="I1020" s="138"/>
      <c r="J1020" s="138"/>
      <c r="K1020" s="138"/>
    </row>
    <row r="1021" spans="6:11" x14ac:dyDescent="0.3">
      <c r="F1021" s="138"/>
      <c r="G1021" s="138"/>
      <c r="H1021" s="138"/>
      <c r="I1021" s="138"/>
      <c r="J1021" s="138"/>
      <c r="K1021" s="138"/>
    </row>
    <row r="1022" spans="6:11" x14ac:dyDescent="0.3">
      <c r="F1022" s="138"/>
      <c r="G1022" s="138"/>
      <c r="H1022" s="138"/>
      <c r="I1022" s="138"/>
      <c r="J1022" s="138"/>
      <c r="K1022" s="138"/>
    </row>
    <row r="1023" spans="6:11" x14ac:dyDescent="0.3">
      <c r="F1023" s="138"/>
      <c r="G1023" s="138"/>
      <c r="H1023" s="138"/>
      <c r="I1023" s="138"/>
      <c r="J1023" s="138"/>
      <c r="K1023" s="138"/>
    </row>
    <row r="1024" spans="6:11" x14ac:dyDescent="0.3">
      <c r="F1024" s="138"/>
      <c r="G1024" s="138"/>
      <c r="H1024" s="138"/>
      <c r="I1024" s="138"/>
      <c r="J1024" s="138"/>
      <c r="K1024" s="138"/>
    </row>
    <row r="1025" spans="6:11" x14ac:dyDescent="0.3">
      <c r="F1025" s="138"/>
      <c r="G1025" s="138"/>
      <c r="H1025" s="138"/>
      <c r="I1025" s="138"/>
      <c r="J1025" s="138"/>
      <c r="K1025" s="138"/>
    </row>
    <row r="1026" spans="6:11" x14ac:dyDescent="0.3">
      <c r="F1026" s="138"/>
      <c r="G1026" s="138"/>
      <c r="H1026" s="138"/>
      <c r="I1026" s="138"/>
      <c r="J1026" s="138"/>
      <c r="K1026" s="138"/>
    </row>
    <row r="1027" spans="6:11" x14ac:dyDescent="0.3">
      <c r="F1027" s="138"/>
      <c r="G1027" s="138"/>
      <c r="H1027" s="138"/>
      <c r="I1027" s="138"/>
      <c r="J1027" s="138"/>
      <c r="K1027" s="138"/>
    </row>
    <row r="1028" spans="6:11" x14ac:dyDescent="0.3">
      <c r="F1028" s="138"/>
      <c r="G1028" s="138"/>
      <c r="H1028" s="138"/>
      <c r="I1028" s="138"/>
      <c r="J1028" s="138"/>
      <c r="K1028" s="138"/>
    </row>
    <row r="1029" spans="6:11" x14ac:dyDescent="0.3">
      <c r="F1029" s="138"/>
      <c r="G1029" s="138"/>
      <c r="H1029" s="138"/>
      <c r="I1029" s="138"/>
      <c r="J1029" s="138"/>
      <c r="K1029" s="138"/>
    </row>
    <row r="1030" spans="6:11" x14ac:dyDescent="0.3">
      <c r="F1030" s="138"/>
      <c r="G1030" s="138"/>
      <c r="H1030" s="138"/>
      <c r="I1030" s="138"/>
      <c r="J1030" s="138"/>
      <c r="K1030" s="138"/>
    </row>
    <row r="1031" spans="6:11" x14ac:dyDescent="0.3">
      <c r="F1031" s="138"/>
      <c r="G1031" s="138"/>
      <c r="H1031" s="138"/>
      <c r="I1031" s="138"/>
      <c r="J1031" s="138"/>
      <c r="K1031" s="138"/>
    </row>
    <row r="1032" spans="6:11" x14ac:dyDescent="0.3">
      <c r="F1032" s="138"/>
      <c r="G1032" s="138"/>
      <c r="H1032" s="138"/>
      <c r="I1032" s="138"/>
      <c r="J1032" s="138"/>
      <c r="K1032" s="138"/>
    </row>
    <row r="1033" spans="6:11" x14ac:dyDescent="0.3">
      <c r="F1033" s="138"/>
      <c r="G1033" s="138"/>
      <c r="H1033" s="138"/>
      <c r="I1033" s="138"/>
      <c r="J1033" s="138"/>
      <c r="K1033" s="138"/>
    </row>
    <row r="1034" spans="6:11" x14ac:dyDescent="0.3">
      <c r="F1034" s="138"/>
      <c r="G1034" s="138"/>
      <c r="H1034" s="138"/>
      <c r="I1034" s="138"/>
      <c r="J1034" s="138"/>
      <c r="K1034" s="138"/>
    </row>
    <row r="1035" spans="6:11" x14ac:dyDescent="0.3">
      <c r="F1035" s="138"/>
      <c r="G1035" s="138"/>
      <c r="H1035" s="138"/>
      <c r="I1035" s="138"/>
      <c r="J1035" s="138"/>
      <c r="K1035" s="138"/>
    </row>
    <row r="1036" spans="6:11" x14ac:dyDescent="0.3">
      <c r="F1036" s="138"/>
      <c r="G1036" s="138"/>
      <c r="H1036" s="138"/>
      <c r="I1036" s="138"/>
      <c r="J1036" s="138"/>
      <c r="K1036" s="138"/>
    </row>
    <row r="1037" spans="6:11" x14ac:dyDescent="0.3">
      <c r="F1037" s="138"/>
      <c r="G1037" s="138"/>
      <c r="H1037" s="138"/>
      <c r="I1037" s="138"/>
      <c r="J1037" s="138"/>
      <c r="K1037" s="138"/>
    </row>
    <row r="1038" spans="6:11" x14ac:dyDescent="0.3">
      <c r="F1038" s="138"/>
      <c r="G1038" s="138"/>
      <c r="H1038" s="138"/>
      <c r="I1038" s="138"/>
      <c r="J1038" s="138"/>
      <c r="K1038" s="138"/>
    </row>
    <row r="1039" spans="6:11" x14ac:dyDescent="0.3">
      <c r="F1039" s="138"/>
      <c r="G1039" s="138"/>
      <c r="H1039" s="138"/>
      <c r="I1039" s="138"/>
      <c r="J1039" s="138"/>
      <c r="K1039" s="138"/>
    </row>
    <row r="1040" spans="6:11" x14ac:dyDescent="0.3">
      <c r="F1040" s="138"/>
      <c r="G1040" s="138"/>
      <c r="H1040" s="138"/>
      <c r="I1040" s="138"/>
      <c r="J1040" s="138"/>
      <c r="K1040" s="138"/>
    </row>
    <row r="1041" spans="6:11" x14ac:dyDescent="0.3">
      <c r="F1041" s="138"/>
      <c r="G1041" s="138"/>
      <c r="H1041" s="138"/>
      <c r="I1041" s="138"/>
      <c r="J1041" s="138"/>
      <c r="K1041" s="138"/>
    </row>
    <row r="1042" spans="6:11" x14ac:dyDescent="0.3">
      <c r="F1042" s="138"/>
      <c r="G1042" s="138"/>
      <c r="H1042" s="138"/>
      <c r="I1042" s="138"/>
      <c r="J1042" s="138"/>
      <c r="K1042" s="138"/>
    </row>
    <row r="1043" spans="6:11" x14ac:dyDescent="0.3">
      <c r="F1043" s="138"/>
      <c r="G1043" s="138"/>
      <c r="H1043" s="138"/>
      <c r="I1043" s="138"/>
      <c r="J1043" s="138"/>
      <c r="K1043" s="138"/>
    </row>
    <row r="1044" spans="6:11" x14ac:dyDescent="0.3">
      <c r="F1044" s="138"/>
      <c r="G1044" s="138"/>
      <c r="H1044" s="138"/>
      <c r="I1044" s="138"/>
      <c r="J1044" s="138"/>
      <c r="K1044" s="138"/>
    </row>
    <row r="1045" spans="6:11" x14ac:dyDescent="0.3">
      <c r="F1045" s="138"/>
      <c r="G1045" s="138"/>
      <c r="H1045" s="138"/>
      <c r="I1045" s="138"/>
      <c r="J1045" s="138"/>
      <c r="K1045" s="138"/>
    </row>
    <row r="1046" spans="6:11" x14ac:dyDescent="0.3">
      <c r="F1046" s="138"/>
      <c r="G1046" s="138"/>
      <c r="H1046" s="138"/>
      <c r="I1046" s="138"/>
      <c r="J1046" s="138"/>
      <c r="K1046" s="138"/>
    </row>
    <row r="1047" spans="6:11" x14ac:dyDescent="0.3">
      <c r="F1047" s="138"/>
      <c r="G1047" s="138"/>
      <c r="H1047" s="138"/>
      <c r="I1047" s="138"/>
      <c r="J1047" s="138"/>
      <c r="K1047" s="138"/>
    </row>
    <row r="1048" spans="6:11" x14ac:dyDescent="0.3">
      <c r="F1048" s="138"/>
      <c r="G1048" s="138"/>
      <c r="H1048" s="138"/>
      <c r="I1048" s="138"/>
      <c r="J1048" s="138"/>
      <c r="K1048" s="138"/>
    </row>
    <row r="1049" spans="6:11" x14ac:dyDescent="0.3">
      <c r="F1049" s="138"/>
      <c r="G1049" s="138"/>
      <c r="H1049" s="138"/>
      <c r="I1049" s="138"/>
      <c r="J1049" s="138"/>
      <c r="K1049" s="138"/>
    </row>
    <row r="1050" spans="6:11" x14ac:dyDescent="0.3">
      <c r="F1050" s="138"/>
      <c r="G1050" s="138"/>
      <c r="H1050" s="138"/>
      <c r="I1050" s="138"/>
      <c r="J1050" s="138"/>
      <c r="K1050" s="138"/>
    </row>
    <row r="1051" spans="6:11" x14ac:dyDescent="0.3">
      <c r="F1051" s="138"/>
      <c r="G1051" s="138"/>
      <c r="H1051" s="138"/>
      <c r="I1051" s="138"/>
      <c r="J1051" s="138"/>
      <c r="K1051" s="138"/>
    </row>
    <row r="1052" spans="6:11" x14ac:dyDescent="0.3">
      <c r="F1052" s="138"/>
      <c r="G1052" s="138"/>
      <c r="H1052" s="138"/>
      <c r="I1052" s="138"/>
      <c r="J1052" s="138"/>
      <c r="K1052" s="138"/>
    </row>
    <row r="1053" spans="6:11" x14ac:dyDescent="0.3">
      <c r="F1053" s="138"/>
      <c r="G1053" s="138"/>
      <c r="H1053" s="138"/>
      <c r="I1053" s="138"/>
      <c r="J1053" s="138"/>
      <c r="K1053" s="138"/>
    </row>
    <row r="1054" spans="6:11" x14ac:dyDescent="0.3">
      <c r="F1054" s="138"/>
      <c r="G1054" s="138"/>
      <c r="H1054" s="138"/>
      <c r="I1054" s="138"/>
      <c r="J1054" s="138"/>
      <c r="K1054" s="138"/>
    </row>
    <row r="1055" spans="6:11" x14ac:dyDescent="0.3">
      <c r="F1055" s="138"/>
      <c r="G1055" s="138"/>
      <c r="H1055" s="138"/>
      <c r="I1055" s="138"/>
      <c r="J1055" s="138"/>
      <c r="K1055" s="138"/>
    </row>
    <row r="1056" spans="6:11" x14ac:dyDescent="0.3">
      <c r="F1056" s="138"/>
      <c r="G1056" s="138"/>
      <c r="H1056" s="138"/>
      <c r="I1056" s="138"/>
      <c r="J1056" s="138"/>
      <c r="K1056" s="138"/>
    </row>
    <row r="1057" spans="6:11" x14ac:dyDescent="0.3">
      <c r="F1057" s="138"/>
      <c r="G1057" s="138"/>
      <c r="H1057" s="138"/>
      <c r="I1057" s="138"/>
      <c r="J1057" s="138"/>
      <c r="K1057" s="138"/>
    </row>
    <row r="1058" spans="6:11" x14ac:dyDescent="0.3">
      <c r="F1058" s="138"/>
      <c r="G1058" s="138"/>
      <c r="H1058" s="138"/>
      <c r="I1058" s="138"/>
      <c r="J1058" s="138"/>
      <c r="K1058" s="138"/>
    </row>
    <row r="1059" spans="6:11" x14ac:dyDescent="0.3">
      <c r="F1059" s="138"/>
      <c r="G1059" s="138"/>
      <c r="H1059" s="138"/>
      <c r="I1059" s="138"/>
      <c r="J1059" s="138"/>
      <c r="K1059" s="138"/>
    </row>
    <row r="1060" spans="6:11" x14ac:dyDescent="0.3">
      <c r="F1060" s="138"/>
      <c r="G1060" s="138"/>
      <c r="H1060" s="138"/>
      <c r="I1060" s="138"/>
      <c r="J1060" s="138"/>
      <c r="K1060" s="138"/>
    </row>
    <row r="1061" spans="6:11" x14ac:dyDescent="0.3">
      <c r="F1061" s="138"/>
      <c r="G1061" s="138"/>
      <c r="H1061" s="138"/>
      <c r="I1061" s="138"/>
      <c r="J1061" s="138"/>
      <c r="K1061" s="138"/>
    </row>
    <row r="1062" spans="6:11" x14ac:dyDescent="0.3">
      <c r="F1062" s="138"/>
      <c r="G1062" s="138"/>
      <c r="H1062" s="138"/>
      <c r="I1062" s="138"/>
      <c r="J1062" s="138"/>
      <c r="K1062" s="138"/>
    </row>
    <row r="1063" spans="6:11" x14ac:dyDescent="0.3">
      <c r="F1063" s="138"/>
      <c r="G1063" s="138"/>
      <c r="H1063" s="138"/>
      <c r="I1063" s="138"/>
      <c r="J1063" s="138"/>
      <c r="K1063" s="138"/>
    </row>
    <row r="1064" spans="6:11" x14ac:dyDescent="0.3">
      <c r="F1064" s="138"/>
      <c r="G1064" s="138"/>
      <c r="H1064" s="138"/>
      <c r="I1064" s="138"/>
      <c r="J1064" s="138"/>
      <c r="K1064" s="138"/>
    </row>
    <row r="1065" spans="6:11" x14ac:dyDescent="0.3">
      <c r="F1065" s="138"/>
      <c r="G1065" s="138"/>
      <c r="H1065" s="138"/>
      <c r="I1065" s="138"/>
      <c r="J1065" s="138"/>
      <c r="K1065" s="138"/>
    </row>
    <row r="1066" spans="6:11" x14ac:dyDescent="0.3">
      <c r="F1066" s="138"/>
      <c r="G1066" s="138"/>
      <c r="H1066" s="138"/>
      <c r="I1066" s="138"/>
      <c r="J1066" s="138"/>
      <c r="K1066" s="138"/>
    </row>
    <row r="1067" spans="6:11" x14ac:dyDescent="0.3">
      <c r="F1067" s="138"/>
      <c r="G1067" s="138"/>
      <c r="H1067" s="138"/>
      <c r="I1067" s="138"/>
      <c r="J1067" s="138"/>
      <c r="K1067" s="138"/>
    </row>
    <row r="1068" spans="6:11" x14ac:dyDescent="0.3">
      <c r="F1068" s="138"/>
      <c r="G1068" s="138"/>
      <c r="H1068" s="138"/>
      <c r="I1068" s="138"/>
      <c r="J1068" s="138"/>
      <c r="K1068" s="138"/>
    </row>
    <row r="1069" spans="6:11" x14ac:dyDescent="0.3">
      <c r="F1069" s="138"/>
      <c r="G1069" s="138"/>
      <c r="H1069" s="138"/>
      <c r="I1069" s="138"/>
      <c r="J1069" s="138"/>
      <c r="K1069" s="138"/>
    </row>
    <row r="1070" spans="6:11" x14ac:dyDescent="0.3">
      <c r="F1070" s="138"/>
      <c r="G1070" s="138"/>
      <c r="H1070" s="138"/>
      <c r="I1070" s="138"/>
      <c r="J1070" s="138"/>
      <c r="K1070" s="138"/>
    </row>
    <row r="1071" spans="6:11" x14ac:dyDescent="0.3">
      <c r="F1071" s="138"/>
      <c r="G1071" s="138"/>
      <c r="H1071" s="138"/>
      <c r="I1071" s="138"/>
      <c r="J1071" s="138"/>
      <c r="K1071" s="138"/>
    </row>
    <row r="1072" spans="6:11" x14ac:dyDescent="0.3">
      <c r="F1072" s="138"/>
      <c r="G1072" s="138"/>
      <c r="H1072" s="138"/>
      <c r="I1072" s="138"/>
      <c r="J1072" s="138"/>
      <c r="K1072" s="138"/>
    </row>
    <row r="1073" spans="6:11" x14ac:dyDescent="0.3">
      <c r="F1073" s="138"/>
      <c r="G1073" s="138"/>
      <c r="H1073" s="138"/>
      <c r="I1073" s="138"/>
      <c r="J1073" s="138"/>
      <c r="K1073" s="138"/>
    </row>
    <row r="1074" spans="6:11" x14ac:dyDescent="0.3">
      <c r="F1074" s="138"/>
      <c r="G1074" s="138"/>
      <c r="H1074" s="138"/>
      <c r="I1074" s="138"/>
      <c r="J1074" s="138"/>
      <c r="K1074" s="138"/>
    </row>
    <row r="1075" spans="6:11" x14ac:dyDescent="0.3">
      <c r="F1075" s="138"/>
      <c r="G1075" s="138"/>
      <c r="H1075" s="138"/>
      <c r="I1075" s="138"/>
      <c r="J1075" s="138"/>
      <c r="K1075" s="138"/>
    </row>
    <row r="1076" spans="6:11" x14ac:dyDescent="0.3">
      <c r="F1076" s="138"/>
      <c r="G1076" s="138"/>
      <c r="H1076" s="138"/>
      <c r="I1076" s="138"/>
      <c r="J1076" s="138"/>
      <c r="K1076" s="138"/>
    </row>
    <row r="1077" spans="6:11" x14ac:dyDescent="0.3">
      <c r="F1077" s="138"/>
      <c r="G1077" s="138"/>
      <c r="H1077" s="138"/>
      <c r="I1077" s="138"/>
      <c r="J1077" s="138"/>
      <c r="K1077" s="138"/>
    </row>
    <row r="1078" spans="6:11" x14ac:dyDescent="0.3">
      <c r="F1078" s="138"/>
      <c r="G1078" s="138"/>
      <c r="H1078" s="138"/>
      <c r="I1078" s="138"/>
      <c r="J1078" s="138"/>
      <c r="K1078" s="138"/>
    </row>
    <row r="1079" spans="6:11" x14ac:dyDescent="0.3">
      <c r="F1079" s="138"/>
      <c r="G1079" s="138"/>
      <c r="H1079" s="138"/>
      <c r="I1079" s="138"/>
      <c r="J1079" s="138"/>
      <c r="K1079" s="138"/>
    </row>
    <row r="1080" spans="6:11" x14ac:dyDescent="0.3">
      <c r="F1080" s="138"/>
      <c r="G1080" s="138"/>
      <c r="H1080" s="138"/>
      <c r="I1080" s="138"/>
      <c r="J1080" s="138"/>
      <c r="K1080" s="138"/>
    </row>
    <row r="1081" spans="6:11" x14ac:dyDescent="0.3">
      <c r="F1081" s="138"/>
      <c r="G1081" s="138"/>
      <c r="H1081" s="138"/>
      <c r="I1081" s="138"/>
      <c r="J1081" s="138"/>
      <c r="K1081" s="138"/>
    </row>
    <row r="1082" spans="6:11" x14ac:dyDescent="0.3">
      <c r="F1082" s="138"/>
      <c r="G1082" s="138"/>
      <c r="H1082" s="138"/>
      <c r="I1082" s="138"/>
      <c r="J1082" s="138"/>
      <c r="K1082" s="138"/>
    </row>
    <row r="1083" spans="6:11" x14ac:dyDescent="0.3">
      <c r="F1083" s="138"/>
      <c r="G1083" s="138"/>
      <c r="H1083" s="138"/>
      <c r="I1083" s="138"/>
      <c r="J1083" s="138"/>
      <c r="K1083" s="138"/>
    </row>
    <row r="1084" spans="6:11" x14ac:dyDescent="0.3">
      <c r="F1084" s="138"/>
      <c r="G1084" s="138"/>
      <c r="H1084" s="138"/>
      <c r="I1084" s="138"/>
      <c r="J1084" s="138"/>
      <c r="K1084" s="138"/>
    </row>
    <row r="1085" spans="6:11" x14ac:dyDescent="0.3">
      <c r="F1085" s="138"/>
      <c r="G1085" s="138"/>
      <c r="H1085" s="138"/>
      <c r="I1085" s="138"/>
      <c r="J1085" s="138"/>
      <c r="K1085" s="138"/>
    </row>
    <row r="1086" spans="6:11" x14ac:dyDescent="0.3">
      <c r="F1086" s="138"/>
      <c r="G1086" s="138"/>
      <c r="H1086" s="138"/>
      <c r="I1086" s="138"/>
      <c r="J1086" s="138"/>
      <c r="K1086" s="138"/>
    </row>
    <row r="1087" spans="6:11" x14ac:dyDescent="0.3">
      <c r="F1087" s="138"/>
      <c r="G1087" s="138"/>
      <c r="H1087" s="138"/>
      <c r="I1087" s="138"/>
      <c r="J1087" s="138"/>
      <c r="K1087" s="138"/>
    </row>
    <row r="1088" spans="6:11" x14ac:dyDescent="0.3">
      <c r="F1088" s="138"/>
      <c r="G1088" s="138"/>
      <c r="H1088" s="138"/>
      <c r="I1088" s="138"/>
      <c r="J1088" s="138"/>
      <c r="K1088" s="138"/>
    </row>
    <row r="1089" spans="6:11" x14ac:dyDescent="0.3">
      <c r="F1089" s="138"/>
      <c r="G1089" s="138"/>
      <c r="H1089" s="138"/>
      <c r="I1089" s="138"/>
      <c r="J1089" s="138"/>
      <c r="K1089" s="138"/>
    </row>
    <row r="1090" spans="6:11" x14ac:dyDescent="0.3">
      <c r="F1090" s="138"/>
      <c r="G1090" s="138"/>
      <c r="H1090" s="138"/>
      <c r="I1090" s="138"/>
      <c r="J1090" s="138"/>
      <c r="K1090" s="138"/>
    </row>
    <row r="1091" spans="6:11" x14ac:dyDescent="0.3">
      <c r="F1091" s="138"/>
      <c r="G1091" s="138"/>
      <c r="H1091" s="138"/>
      <c r="I1091" s="138"/>
      <c r="J1091" s="138"/>
      <c r="K1091" s="138"/>
    </row>
    <row r="1092" spans="6:11" x14ac:dyDescent="0.3">
      <c r="F1092" s="138"/>
      <c r="G1092" s="138"/>
      <c r="H1092" s="138"/>
      <c r="I1092" s="138"/>
      <c r="J1092" s="138"/>
      <c r="K1092" s="138"/>
    </row>
    <row r="1093" spans="6:11" x14ac:dyDescent="0.3">
      <c r="F1093" s="138"/>
      <c r="G1093" s="138"/>
      <c r="H1093" s="138"/>
      <c r="I1093" s="138"/>
      <c r="J1093" s="138"/>
      <c r="K1093" s="138"/>
    </row>
    <row r="1094" spans="6:11" x14ac:dyDescent="0.3">
      <c r="F1094" s="138"/>
      <c r="G1094" s="138"/>
      <c r="H1094" s="138"/>
      <c r="I1094" s="138"/>
      <c r="J1094" s="138"/>
      <c r="K1094" s="138"/>
    </row>
    <row r="1095" spans="6:11" x14ac:dyDescent="0.3">
      <c r="F1095" s="138"/>
      <c r="G1095" s="138"/>
      <c r="H1095" s="138"/>
      <c r="I1095" s="138"/>
      <c r="J1095" s="138"/>
      <c r="K1095" s="138"/>
    </row>
    <row r="1096" spans="6:11" x14ac:dyDescent="0.3">
      <c r="F1096" s="138"/>
      <c r="G1096" s="138"/>
      <c r="H1096" s="138"/>
      <c r="I1096" s="138"/>
      <c r="J1096" s="138"/>
      <c r="K1096" s="138"/>
    </row>
    <row r="1097" spans="6:11" x14ac:dyDescent="0.3">
      <c r="F1097" s="138"/>
      <c r="G1097" s="138"/>
      <c r="H1097" s="138"/>
      <c r="I1097" s="138"/>
      <c r="J1097" s="138"/>
      <c r="K1097" s="138"/>
    </row>
    <row r="1098" spans="6:11" x14ac:dyDescent="0.3">
      <c r="F1098" s="138"/>
      <c r="G1098" s="138"/>
      <c r="H1098" s="138"/>
      <c r="I1098" s="138"/>
      <c r="J1098" s="138"/>
      <c r="K1098" s="138"/>
    </row>
    <row r="1099" spans="6:11" x14ac:dyDescent="0.3">
      <c r="F1099" s="138"/>
      <c r="G1099" s="138"/>
      <c r="H1099" s="138"/>
      <c r="I1099" s="138"/>
      <c r="J1099" s="138"/>
      <c r="K1099" s="138"/>
    </row>
    <row r="1100" spans="6:11" x14ac:dyDescent="0.3">
      <c r="F1100" s="138"/>
      <c r="G1100" s="138"/>
      <c r="H1100" s="138"/>
      <c r="I1100" s="138"/>
      <c r="J1100" s="138"/>
      <c r="K1100" s="138"/>
    </row>
    <row r="1101" spans="6:11" x14ac:dyDescent="0.3">
      <c r="F1101" s="138"/>
      <c r="G1101" s="138"/>
      <c r="H1101" s="138"/>
      <c r="I1101" s="138"/>
      <c r="J1101" s="138"/>
      <c r="K1101" s="138"/>
    </row>
    <row r="1102" spans="6:11" x14ac:dyDescent="0.3">
      <c r="F1102" s="138"/>
      <c r="G1102" s="138"/>
      <c r="H1102" s="138"/>
      <c r="I1102" s="138"/>
      <c r="J1102" s="138"/>
      <c r="K1102" s="138"/>
    </row>
    <row r="1103" spans="6:11" x14ac:dyDescent="0.3">
      <c r="F1103" s="138"/>
      <c r="G1103" s="138"/>
      <c r="H1103" s="138"/>
      <c r="I1103" s="138"/>
      <c r="J1103" s="138"/>
      <c r="K1103" s="138"/>
    </row>
    <row r="1104" spans="6:11" x14ac:dyDescent="0.3">
      <c r="F1104" s="138"/>
      <c r="G1104" s="138"/>
      <c r="H1104" s="138"/>
      <c r="I1104" s="138"/>
      <c r="J1104" s="138"/>
      <c r="K1104" s="138"/>
    </row>
    <row r="1105" spans="6:11" x14ac:dyDescent="0.3">
      <c r="F1105" s="138"/>
      <c r="G1105" s="138"/>
      <c r="H1105" s="138"/>
      <c r="I1105" s="138"/>
      <c r="J1105" s="138"/>
      <c r="K1105" s="138"/>
    </row>
    <row r="1106" spans="6:11" x14ac:dyDescent="0.3">
      <c r="F1106" s="138"/>
      <c r="G1106" s="138"/>
      <c r="H1106" s="138"/>
      <c r="I1106" s="138"/>
      <c r="J1106" s="138"/>
      <c r="K1106" s="138"/>
    </row>
    <row r="1107" spans="6:11" x14ac:dyDescent="0.3">
      <c r="F1107" s="138"/>
      <c r="G1107" s="138"/>
      <c r="H1107" s="138"/>
      <c r="I1107" s="138"/>
      <c r="J1107" s="138"/>
      <c r="K1107" s="138"/>
    </row>
    <row r="1108" spans="6:11" x14ac:dyDescent="0.3">
      <c r="F1108" s="138"/>
      <c r="G1108" s="138"/>
      <c r="H1108" s="138"/>
      <c r="I1108" s="138"/>
      <c r="J1108" s="138"/>
      <c r="K1108" s="138"/>
    </row>
    <row r="1109" spans="6:11" x14ac:dyDescent="0.3">
      <c r="F1109" s="138"/>
      <c r="G1109" s="138"/>
      <c r="H1109" s="138"/>
      <c r="I1109" s="138"/>
      <c r="J1109" s="138"/>
      <c r="K1109" s="138"/>
    </row>
    <row r="1110" spans="6:11" x14ac:dyDescent="0.3">
      <c r="F1110" s="138"/>
      <c r="G1110" s="138"/>
      <c r="H1110" s="138"/>
      <c r="I1110" s="138"/>
      <c r="J1110" s="138"/>
      <c r="K1110" s="138"/>
    </row>
    <row r="1111" spans="6:11" x14ac:dyDescent="0.3">
      <c r="F1111" s="138"/>
      <c r="G1111" s="138"/>
      <c r="H1111" s="138"/>
      <c r="I1111" s="138"/>
      <c r="J1111" s="138"/>
      <c r="K1111" s="138"/>
    </row>
    <row r="1112" spans="6:11" x14ac:dyDescent="0.3">
      <c r="F1112" s="138"/>
      <c r="G1112" s="138"/>
      <c r="H1112" s="138"/>
      <c r="I1112" s="138"/>
      <c r="J1112" s="138"/>
      <c r="K1112" s="138"/>
    </row>
    <row r="1113" spans="6:11" x14ac:dyDescent="0.3">
      <c r="F1113" s="138"/>
      <c r="G1113" s="138"/>
      <c r="H1113" s="138"/>
      <c r="I1113" s="138"/>
      <c r="J1113" s="138"/>
      <c r="K1113" s="138"/>
    </row>
    <row r="1114" spans="6:11" x14ac:dyDescent="0.3">
      <c r="F1114" s="138"/>
      <c r="G1114" s="138"/>
      <c r="H1114" s="138"/>
      <c r="I1114" s="138"/>
      <c r="J1114" s="138"/>
      <c r="K1114" s="138"/>
    </row>
    <row r="1115" spans="6:11" x14ac:dyDescent="0.3">
      <c r="F1115" s="138"/>
      <c r="G1115" s="138"/>
      <c r="H1115" s="138"/>
      <c r="I1115" s="138"/>
      <c r="J1115" s="138"/>
      <c r="K1115" s="138"/>
    </row>
    <row r="1116" spans="6:11" x14ac:dyDescent="0.3">
      <c r="F1116" s="138"/>
      <c r="G1116" s="138"/>
      <c r="H1116" s="138"/>
      <c r="I1116" s="138"/>
      <c r="J1116" s="138"/>
      <c r="K1116" s="138"/>
    </row>
    <row r="1117" spans="6:11" x14ac:dyDescent="0.3">
      <c r="F1117" s="138"/>
      <c r="G1117" s="138"/>
      <c r="H1117" s="138"/>
      <c r="I1117" s="138"/>
      <c r="J1117" s="138"/>
      <c r="K1117" s="138"/>
    </row>
    <row r="1118" spans="6:11" x14ac:dyDescent="0.3">
      <c r="F1118" s="138"/>
      <c r="G1118" s="138"/>
      <c r="H1118" s="138"/>
      <c r="I1118" s="138"/>
      <c r="J1118" s="138"/>
      <c r="K1118" s="138"/>
    </row>
    <row r="1119" spans="6:11" x14ac:dyDescent="0.3">
      <c r="F1119" s="138"/>
      <c r="G1119" s="138"/>
      <c r="H1119" s="138"/>
      <c r="I1119" s="138"/>
      <c r="J1119" s="138"/>
      <c r="K1119" s="138"/>
    </row>
    <row r="1120" spans="6:11" x14ac:dyDescent="0.3">
      <c r="F1120" s="138"/>
      <c r="G1120" s="138"/>
      <c r="H1120" s="138"/>
      <c r="I1120" s="138"/>
      <c r="J1120" s="138"/>
      <c r="K1120" s="138"/>
    </row>
    <row r="1121" spans="6:11" x14ac:dyDescent="0.3">
      <c r="F1121" s="138"/>
      <c r="G1121" s="138"/>
      <c r="H1121" s="138"/>
      <c r="I1121" s="138"/>
      <c r="J1121" s="138"/>
      <c r="K1121" s="138"/>
    </row>
    <row r="1122" spans="6:11" x14ac:dyDescent="0.3">
      <c r="F1122" s="138"/>
      <c r="G1122" s="138"/>
      <c r="H1122" s="138"/>
      <c r="I1122" s="138"/>
      <c r="J1122" s="138"/>
      <c r="K1122" s="138"/>
    </row>
    <row r="1123" spans="6:11" x14ac:dyDescent="0.3">
      <c r="F1123" s="138"/>
      <c r="G1123" s="138"/>
      <c r="H1123" s="138"/>
      <c r="I1123" s="138"/>
      <c r="J1123" s="138"/>
      <c r="K1123" s="138"/>
    </row>
    <row r="1124" spans="6:11" x14ac:dyDescent="0.3">
      <c r="F1124" s="138"/>
      <c r="G1124" s="138"/>
      <c r="H1124" s="138"/>
      <c r="I1124" s="138"/>
      <c r="J1124" s="138"/>
      <c r="K1124" s="138"/>
    </row>
    <row r="1125" spans="6:11" x14ac:dyDescent="0.3">
      <c r="F1125" s="138"/>
      <c r="G1125" s="138"/>
      <c r="H1125" s="138"/>
      <c r="I1125" s="138"/>
      <c r="J1125" s="138"/>
      <c r="K1125" s="138"/>
    </row>
    <row r="1126" spans="6:11" x14ac:dyDescent="0.3">
      <c r="F1126" s="138"/>
      <c r="G1126" s="138"/>
      <c r="H1126" s="138"/>
      <c r="I1126" s="138"/>
      <c r="J1126" s="138"/>
      <c r="K1126" s="138"/>
    </row>
    <row r="1127" spans="6:11" x14ac:dyDescent="0.3">
      <c r="F1127" s="138"/>
      <c r="G1127" s="138"/>
      <c r="H1127" s="138"/>
      <c r="I1127" s="138"/>
      <c r="J1127" s="138"/>
      <c r="K1127" s="138"/>
    </row>
    <row r="1128" spans="6:11" x14ac:dyDescent="0.3">
      <c r="F1128" s="138"/>
      <c r="G1128" s="138"/>
      <c r="H1128" s="138"/>
      <c r="I1128" s="138"/>
      <c r="J1128" s="138"/>
      <c r="K1128" s="138"/>
    </row>
    <row r="1129" spans="6:11" x14ac:dyDescent="0.3">
      <c r="F1129" s="138"/>
      <c r="G1129" s="138"/>
      <c r="H1129" s="138"/>
      <c r="I1129" s="138"/>
      <c r="J1129" s="138"/>
      <c r="K1129" s="138"/>
    </row>
    <row r="1130" spans="6:11" x14ac:dyDescent="0.3">
      <c r="F1130" s="138"/>
      <c r="G1130" s="138"/>
      <c r="H1130" s="138"/>
      <c r="I1130" s="138"/>
      <c r="J1130" s="138"/>
      <c r="K1130" s="138"/>
    </row>
    <row r="1131" spans="6:11" x14ac:dyDescent="0.3">
      <c r="F1131" s="138"/>
      <c r="G1131" s="138"/>
      <c r="H1131" s="138"/>
      <c r="I1131" s="138"/>
      <c r="J1131" s="138"/>
      <c r="K1131" s="138"/>
    </row>
    <row r="1132" spans="6:11" x14ac:dyDescent="0.3">
      <c r="F1132" s="138"/>
      <c r="G1132" s="138"/>
      <c r="H1132" s="138"/>
      <c r="I1132" s="138"/>
      <c r="J1132" s="138"/>
      <c r="K1132" s="138"/>
    </row>
    <row r="1133" spans="6:11" x14ac:dyDescent="0.3">
      <c r="F1133" s="138"/>
      <c r="G1133" s="138"/>
      <c r="H1133" s="138"/>
      <c r="I1133" s="138"/>
      <c r="J1133" s="138"/>
      <c r="K1133" s="138"/>
    </row>
    <row r="1134" spans="6:11" x14ac:dyDescent="0.3">
      <c r="F1134" s="138"/>
      <c r="G1134" s="138"/>
      <c r="H1134" s="138"/>
      <c r="I1134" s="138"/>
      <c r="J1134" s="138"/>
      <c r="K1134" s="138"/>
    </row>
    <row r="1135" spans="6:11" x14ac:dyDescent="0.3">
      <c r="F1135" s="138"/>
      <c r="G1135" s="138"/>
      <c r="H1135" s="138"/>
      <c r="I1135" s="138"/>
      <c r="J1135" s="138"/>
      <c r="K1135" s="138"/>
    </row>
    <row r="1136" spans="6:11" x14ac:dyDescent="0.3">
      <c r="F1136" s="138"/>
      <c r="G1136" s="138"/>
      <c r="H1136" s="138"/>
      <c r="I1136" s="138"/>
      <c r="J1136" s="138"/>
      <c r="K1136" s="138"/>
    </row>
    <row r="1137" spans="6:11" x14ac:dyDescent="0.3">
      <c r="F1137" s="138"/>
      <c r="G1137" s="138"/>
      <c r="H1137" s="138"/>
      <c r="I1137" s="138"/>
      <c r="J1137" s="138"/>
      <c r="K1137" s="138"/>
    </row>
    <row r="1138" spans="6:11" x14ac:dyDescent="0.3">
      <c r="F1138" s="138"/>
      <c r="G1138" s="138"/>
      <c r="H1138" s="138"/>
      <c r="I1138" s="138"/>
      <c r="J1138" s="138"/>
      <c r="K1138" s="138"/>
    </row>
    <row r="1139" spans="6:11" x14ac:dyDescent="0.3">
      <c r="F1139" s="138"/>
      <c r="G1139" s="138"/>
      <c r="H1139" s="138"/>
      <c r="I1139" s="138"/>
      <c r="J1139" s="138"/>
      <c r="K1139" s="138"/>
    </row>
    <row r="1140" spans="6:11" x14ac:dyDescent="0.3">
      <c r="F1140" s="138"/>
      <c r="G1140" s="138"/>
      <c r="H1140" s="138"/>
      <c r="I1140" s="138"/>
      <c r="J1140" s="138"/>
      <c r="K1140" s="138"/>
    </row>
    <row r="1141" spans="6:11" x14ac:dyDescent="0.3">
      <c r="F1141" s="138"/>
      <c r="G1141" s="138"/>
      <c r="H1141" s="138"/>
      <c r="I1141" s="138"/>
      <c r="J1141" s="138"/>
      <c r="K1141" s="138"/>
    </row>
    <row r="1142" spans="6:11" x14ac:dyDescent="0.3">
      <c r="F1142" s="138"/>
      <c r="G1142" s="138"/>
      <c r="H1142" s="138"/>
      <c r="I1142" s="138"/>
      <c r="J1142" s="138"/>
      <c r="K1142" s="138"/>
    </row>
    <row r="1143" spans="6:11" x14ac:dyDescent="0.3">
      <c r="F1143" s="138"/>
      <c r="G1143" s="138"/>
      <c r="H1143" s="138"/>
      <c r="I1143" s="138"/>
      <c r="J1143" s="138"/>
      <c r="K1143" s="138"/>
    </row>
    <row r="1144" spans="6:11" x14ac:dyDescent="0.3">
      <c r="F1144" s="138"/>
      <c r="G1144" s="138"/>
      <c r="H1144" s="138"/>
      <c r="I1144" s="138"/>
      <c r="J1144" s="138"/>
      <c r="K1144" s="138"/>
    </row>
    <row r="1145" spans="6:11" x14ac:dyDescent="0.3">
      <c r="F1145" s="138"/>
      <c r="G1145" s="138"/>
      <c r="H1145" s="138"/>
      <c r="I1145" s="138"/>
      <c r="J1145" s="138"/>
      <c r="K1145" s="138"/>
    </row>
    <row r="1146" spans="6:11" x14ac:dyDescent="0.3">
      <c r="F1146" s="138"/>
      <c r="G1146" s="138"/>
      <c r="H1146" s="138"/>
      <c r="I1146" s="138"/>
      <c r="J1146" s="138"/>
      <c r="K1146" s="138"/>
    </row>
    <row r="1147" spans="6:11" x14ac:dyDescent="0.3">
      <c r="F1147" s="138"/>
      <c r="G1147" s="138"/>
      <c r="H1147" s="138"/>
      <c r="I1147" s="138"/>
      <c r="J1147" s="138"/>
      <c r="K1147" s="138"/>
    </row>
    <row r="1148" spans="6:11" x14ac:dyDescent="0.3">
      <c r="F1148" s="138"/>
      <c r="G1148" s="138"/>
      <c r="H1148" s="138"/>
      <c r="I1148" s="138"/>
      <c r="J1148" s="138"/>
      <c r="K1148" s="138"/>
    </row>
    <row r="1149" spans="6:11" x14ac:dyDescent="0.3">
      <c r="F1149" s="138"/>
      <c r="G1149" s="138"/>
      <c r="H1149" s="138"/>
      <c r="I1149" s="138"/>
      <c r="J1149" s="138"/>
      <c r="K1149" s="138"/>
    </row>
    <row r="1150" spans="6:11" x14ac:dyDescent="0.3">
      <c r="F1150" s="138"/>
      <c r="G1150" s="138"/>
      <c r="H1150" s="138"/>
      <c r="I1150" s="138"/>
      <c r="J1150" s="138"/>
      <c r="K1150" s="138"/>
    </row>
    <row r="1151" spans="6:11" x14ac:dyDescent="0.3">
      <c r="F1151" s="138"/>
      <c r="G1151" s="138"/>
      <c r="H1151" s="138"/>
      <c r="I1151" s="138"/>
      <c r="J1151" s="138"/>
      <c r="K1151" s="138"/>
    </row>
    <row r="1152" spans="6:11" x14ac:dyDescent="0.3">
      <c r="F1152" s="138"/>
      <c r="G1152" s="138"/>
      <c r="H1152" s="138"/>
      <c r="I1152" s="138"/>
      <c r="J1152" s="138"/>
      <c r="K1152" s="138"/>
    </row>
    <row r="1153" spans="6:11" x14ac:dyDescent="0.3">
      <c r="F1153" s="138"/>
      <c r="G1153" s="138"/>
      <c r="H1153" s="138"/>
      <c r="I1153" s="138"/>
      <c r="J1153" s="138"/>
      <c r="K1153" s="138"/>
    </row>
    <row r="1154" spans="6:11" x14ac:dyDescent="0.3">
      <c r="F1154" s="138"/>
      <c r="G1154" s="138"/>
      <c r="H1154" s="138"/>
      <c r="I1154" s="138"/>
      <c r="J1154" s="138"/>
      <c r="K1154" s="138"/>
    </row>
    <row r="1155" spans="6:11" x14ac:dyDescent="0.3">
      <c r="F1155" s="138"/>
      <c r="G1155" s="138"/>
      <c r="H1155" s="138"/>
      <c r="I1155" s="138"/>
      <c r="J1155" s="138"/>
      <c r="K1155" s="138"/>
    </row>
    <row r="1156" spans="6:11" x14ac:dyDescent="0.3">
      <c r="F1156" s="138"/>
      <c r="G1156" s="138"/>
      <c r="H1156" s="138"/>
      <c r="I1156" s="138"/>
      <c r="J1156" s="138"/>
      <c r="K1156" s="138"/>
    </row>
    <row r="1157" spans="6:11" x14ac:dyDescent="0.3">
      <c r="F1157" s="138"/>
      <c r="G1157" s="138"/>
      <c r="H1157" s="138"/>
      <c r="I1157" s="138"/>
      <c r="J1157" s="138"/>
      <c r="K1157" s="138"/>
    </row>
    <row r="1158" spans="6:11" x14ac:dyDescent="0.3">
      <c r="F1158" s="138"/>
      <c r="G1158" s="138"/>
      <c r="H1158" s="138"/>
      <c r="I1158" s="138"/>
      <c r="J1158" s="138"/>
      <c r="K1158" s="138"/>
    </row>
    <row r="1159" spans="6:11" x14ac:dyDescent="0.3">
      <c r="F1159" s="138"/>
      <c r="G1159" s="138"/>
      <c r="H1159" s="138"/>
      <c r="I1159" s="138"/>
      <c r="J1159" s="138"/>
      <c r="K1159" s="138"/>
    </row>
    <row r="1160" spans="6:11" x14ac:dyDescent="0.3">
      <c r="F1160" s="138"/>
      <c r="G1160" s="138"/>
      <c r="H1160" s="138"/>
      <c r="I1160" s="138"/>
      <c r="J1160" s="138"/>
      <c r="K1160" s="138"/>
    </row>
    <row r="1161" spans="6:11" x14ac:dyDescent="0.3">
      <c r="F1161" s="138"/>
      <c r="G1161" s="138"/>
      <c r="H1161" s="138"/>
      <c r="I1161" s="138"/>
      <c r="J1161" s="138"/>
      <c r="K1161" s="138"/>
    </row>
    <row r="1162" spans="6:11" x14ac:dyDescent="0.3">
      <c r="F1162" s="138"/>
      <c r="G1162" s="138"/>
      <c r="H1162" s="138"/>
      <c r="I1162" s="138"/>
      <c r="J1162" s="138"/>
      <c r="K1162" s="138"/>
    </row>
    <row r="1163" spans="6:11" x14ac:dyDescent="0.3">
      <c r="F1163" s="138"/>
      <c r="G1163" s="138"/>
      <c r="H1163" s="138"/>
      <c r="I1163" s="138"/>
      <c r="J1163" s="138"/>
      <c r="K1163" s="138"/>
    </row>
    <row r="1164" spans="6:11" x14ac:dyDescent="0.3">
      <c r="F1164" s="138"/>
      <c r="G1164" s="138"/>
      <c r="H1164" s="138"/>
      <c r="I1164" s="138"/>
      <c r="J1164" s="138"/>
      <c r="K1164" s="138"/>
    </row>
    <row r="1165" spans="6:11" x14ac:dyDescent="0.3">
      <c r="F1165" s="138"/>
      <c r="G1165" s="138"/>
      <c r="H1165" s="138"/>
      <c r="I1165" s="138"/>
      <c r="J1165" s="138"/>
      <c r="K1165" s="138"/>
    </row>
    <row r="1166" spans="6:11" x14ac:dyDescent="0.3">
      <c r="F1166" s="138"/>
      <c r="G1166" s="138"/>
      <c r="H1166" s="138"/>
      <c r="I1166" s="138"/>
      <c r="J1166" s="138"/>
      <c r="K1166" s="138"/>
    </row>
    <row r="1167" spans="6:11" x14ac:dyDescent="0.3">
      <c r="F1167" s="138"/>
      <c r="G1167" s="138"/>
      <c r="H1167" s="138"/>
      <c r="I1167" s="138"/>
      <c r="J1167" s="138"/>
      <c r="K1167" s="138"/>
    </row>
    <row r="1168" spans="6:11" x14ac:dyDescent="0.3">
      <c r="F1168" s="138"/>
      <c r="G1168" s="138"/>
      <c r="H1168" s="138"/>
      <c r="I1168" s="138"/>
      <c r="J1168" s="138"/>
      <c r="K1168" s="138"/>
    </row>
    <row r="1169" spans="6:11" x14ac:dyDescent="0.3">
      <c r="F1169" s="138"/>
      <c r="G1169" s="138"/>
      <c r="H1169" s="138"/>
      <c r="I1169" s="138"/>
      <c r="J1169" s="138"/>
      <c r="K1169" s="138"/>
    </row>
    <row r="1170" spans="6:11" x14ac:dyDescent="0.3">
      <c r="F1170" s="138"/>
      <c r="G1170" s="138"/>
      <c r="H1170" s="138"/>
      <c r="I1170" s="138"/>
      <c r="J1170" s="138"/>
      <c r="K1170" s="138"/>
    </row>
    <row r="1171" spans="6:11" x14ac:dyDescent="0.3">
      <c r="F1171" s="138"/>
      <c r="G1171" s="138"/>
      <c r="H1171" s="138"/>
      <c r="I1171" s="138"/>
      <c r="J1171" s="138"/>
      <c r="K1171" s="138"/>
    </row>
    <row r="1172" spans="6:11" x14ac:dyDescent="0.3">
      <c r="F1172" s="138"/>
      <c r="G1172" s="138"/>
      <c r="H1172" s="138"/>
      <c r="I1172" s="138"/>
      <c r="J1172" s="138"/>
      <c r="K1172" s="138"/>
    </row>
    <row r="1173" spans="6:11" x14ac:dyDescent="0.3">
      <c r="F1173" s="138"/>
      <c r="G1173" s="138"/>
      <c r="H1173" s="138"/>
      <c r="I1173" s="138"/>
      <c r="J1173" s="138"/>
      <c r="K1173" s="138"/>
    </row>
    <row r="1174" spans="6:11" x14ac:dyDescent="0.3">
      <c r="F1174" s="138"/>
      <c r="G1174" s="138"/>
      <c r="H1174" s="138"/>
      <c r="I1174" s="138"/>
      <c r="J1174" s="138"/>
      <c r="K1174" s="138"/>
    </row>
    <row r="1175" spans="6:11" x14ac:dyDescent="0.3">
      <c r="F1175" s="138"/>
      <c r="G1175" s="138"/>
      <c r="H1175" s="138"/>
      <c r="I1175" s="138"/>
      <c r="J1175" s="138"/>
      <c r="K1175" s="138"/>
    </row>
    <row r="1176" spans="6:11" x14ac:dyDescent="0.3">
      <c r="F1176" s="138"/>
      <c r="G1176" s="138"/>
      <c r="H1176" s="138"/>
      <c r="I1176" s="138"/>
      <c r="J1176" s="138"/>
      <c r="K1176" s="138"/>
    </row>
    <row r="1177" spans="6:11" x14ac:dyDescent="0.3">
      <c r="F1177" s="138"/>
      <c r="G1177" s="138"/>
      <c r="H1177" s="138"/>
      <c r="I1177" s="138"/>
      <c r="J1177" s="138"/>
      <c r="K1177" s="138"/>
    </row>
    <row r="1178" spans="6:11" x14ac:dyDescent="0.3">
      <c r="F1178" s="138"/>
      <c r="G1178" s="138"/>
      <c r="H1178" s="138"/>
      <c r="I1178" s="138"/>
      <c r="J1178" s="138"/>
      <c r="K1178" s="138"/>
    </row>
    <row r="1179" spans="6:11" x14ac:dyDescent="0.3">
      <c r="F1179" s="138"/>
      <c r="G1179" s="138"/>
      <c r="H1179" s="138"/>
      <c r="I1179" s="138"/>
      <c r="J1179" s="138"/>
      <c r="K1179" s="138"/>
    </row>
    <row r="1180" spans="6:11" x14ac:dyDescent="0.3">
      <c r="F1180" s="138"/>
      <c r="G1180" s="138"/>
      <c r="H1180" s="138"/>
      <c r="I1180" s="138"/>
      <c r="J1180" s="138"/>
      <c r="K1180" s="138"/>
    </row>
    <row r="1181" spans="6:11" x14ac:dyDescent="0.3">
      <c r="F1181" s="138"/>
      <c r="G1181" s="138"/>
      <c r="H1181" s="138"/>
      <c r="I1181" s="138"/>
      <c r="J1181" s="138"/>
      <c r="K1181" s="138"/>
    </row>
    <row r="1182" spans="6:11" x14ac:dyDescent="0.3">
      <c r="F1182" s="138"/>
      <c r="G1182" s="138"/>
      <c r="H1182" s="138"/>
      <c r="I1182" s="138"/>
      <c r="J1182" s="138"/>
      <c r="K1182" s="138"/>
    </row>
    <row r="1183" spans="6:11" x14ac:dyDescent="0.3">
      <c r="F1183" s="138"/>
      <c r="G1183" s="138"/>
      <c r="H1183" s="138"/>
      <c r="I1183" s="138"/>
      <c r="J1183" s="138"/>
      <c r="K1183" s="138"/>
    </row>
    <row r="1184" spans="6:11" x14ac:dyDescent="0.3">
      <c r="F1184" s="138"/>
      <c r="G1184" s="138"/>
      <c r="H1184" s="138"/>
      <c r="I1184" s="138"/>
      <c r="J1184" s="138"/>
      <c r="K1184" s="138"/>
    </row>
    <row r="1185" spans="6:11" x14ac:dyDescent="0.3">
      <c r="F1185" s="138"/>
      <c r="G1185" s="138"/>
      <c r="H1185" s="138"/>
      <c r="I1185" s="138"/>
      <c r="J1185" s="138"/>
      <c r="K1185" s="138"/>
    </row>
    <row r="1186" spans="6:11" x14ac:dyDescent="0.3">
      <c r="F1186" s="138"/>
      <c r="G1186" s="138"/>
      <c r="H1186" s="138"/>
      <c r="I1186" s="138"/>
      <c r="J1186" s="138"/>
      <c r="K1186" s="138"/>
    </row>
    <row r="1187" spans="6:11" x14ac:dyDescent="0.3">
      <c r="F1187" s="138"/>
      <c r="G1187" s="138"/>
      <c r="H1187" s="138"/>
      <c r="I1187" s="138"/>
      <c r="J1187" s="138"/>
      <c r="K1187" s="138"/>
    </row>
    <row r="1188" spans="6:11" x14ac:dyDescent="0.3">
      <c r="F1188" s="138"/>
      <c r="G1188" s="138"/>
      <c r="H1188" s="138"/>
      <c r="I1188" s="138"/>
      <c r="J1188" s="138"/>
      <c r="K1188" s="138"/>
    </row>
    <row r="1189" spans="6:11" x14ac:dyDescent="0.3">
      <c r="F1189" s="138"/>
      <c r="G1189" s="138"/>
      <c r="H1189" s="138"/>
      <c r="I1189" s="138"/>
      <c r="J1189" s="138"/>
      <c r="K1189" s="138"/>
    </row>
    <row r="1190" spans="6:11" x14ac:dyDescent="0.3">
      <c r="F1190" s="138"/>
      <c r="G1190" s="138"/>
      <c r="H1190" s="138"/>
      <c r="I1190" s="138"/>
      <c r="J1190" s="138"/>
      <c r="K1190" s="138"/>
    </row>
    <row r="1191" spans="6:11" x14ac:dyDescent="0.3">
      <c r="F1191" s="138"/>
      <c r="G1191" s="138"/>
      <c r="H1191" s="138"/>
      <c r="I1191" s="138"/>
      <c r="J1191" s="138"/>
      <c r="K1191" s="138"/>
    </row>
    <row r="1192" spans="6:11" x14ac:dyDescent="0.3">
      <c r="F1192" s="138"/>
      <c r="G1192" s="138"/>
      <c r="H1192" s="138"/>
      <c r="I1192" s="138"/>
      <c r="J1192" s="138"/>
      <c r="K1192" s="138"/>
    </row>
    <row r="1193" spans="6:11" x14ac:dyDescent="0.3">
      <c r="F1193" s="138"/>
      <c r="G1193" s="138"/>
      <c r="H1193" s="138"/>
      <c r="I1193" s="138"/>
      <c r="J1193" s="138"/>
      <c r="K1193" s="138"/>
    </row>
    <row r="1194" spans="6:11" x14ac:dyDescent="0.3">
      <c r="F1194" s="138"/>
      <c r="G1194" s="138"/>
      <c r="H1194" s="138"/>
      <c r="I1194" s="138"/>
      <c r="J1194" s="138"/>
      <c r="K1194" s="138"/>
    </row>
    <row r="1195" spans="6:11" x14ac:dyDescent="0.3">
      <c r="F1195" s="138"/>
      <c r="G1195" s="138"/>
      <c r="H1195" s="138"/>
      <c r="I1195" s="138"/>
      <c r="J1195" s="138"/>
      <c r="K1195" s="138"/>
    </row>
    <row r="1196" spans="6:11" x14ac:dyDescent="0.3">
      <c r="F1196" s="138"/>
      <c r="G1196" s="138"/>
      <c r="H1196" s="138"/>
      <c r="I1196" s="138"/>
      <c r="J1196" s="138"/>
      <c r="K1196" s="138"/>
    </row>
    <row r="1197" spans="6:11" x14ac:dyDescent="0.3">
      <c r="F1197" s="138"/>
      <c r="G1197" s="138"/>
      <c r="H1197" s="138"/>
      <c r="I1197" s="138"/>
      <c r="J1197" s="138"/>
      <c r="K1197" s="138"/>
    </row>
    <row r="1198" spans="6:11" x14ac:dyDescent="0.3">
      <c r="F1198" s="138"/>
      <c r="G1198" s="138"/>
      <c r="H1198" s="138"/>
      <c r="I1198" s="138"/>
      <c r="J1198" s="138"/>
      <c r="K1198" s="138"/>
    </row>
    <row r="1199" spans="6:11" x14ac:dyDescent="0.3">
      <c r="F1199" s="138"/>
      <c r="G1199" s="138"/>
      <c r="H1199" s="138"/>
      <c r="I1199" s="138"/>
      <c r="J1199" s="138"/>
      <c r="K1199" s="138"/>
    </row>
    <row r="1200" spans="6:11" x14ac:dyDescent="0.3">
      <c r="F1200" s="138"/>
      <c r="G1200" s="138"/>
      <c r="H1200" s="138"/>
      <c r="I1200" s="138"/>
      <c r="J1200" s="138"/>
      <c r="K1200" s="138"/>
    </row>
    <row r="1201" spans="6:11" x14ac:dyDescent="0.3">
      <c r="F1201" s="138"/>
      <c r="G1201" s="138"/>
      <c r="H1201" s="138"/>
      <c r="I1201" s="138"/>
      <c r="J1201" s="138"/>
      <c r="K1201" s="138"/>
    </row>
    <row r="1202" spans="6:11" x14ac:dyDescent="0.3">
      <c r="F1202" s="138"/>
      <c r="G1202" s="138"/>
      <c r="H1202" s="138"/>
      <c r="I1202" s="138"/>
      <c r="J1202" s="138"/>
      <c r="K1202" s="138"/>
    </row>
    <row r="1203" spans="6:11" x14ac:dyDescent="0.3">
      <c r="F1203" s="138"/>
      <c r="G1203" s="138"/>
      <c r="H1203" s="138"/>
      <c r="I1203" s="138"/>
      <c r="J1203" s="138"/>
      <c r="K1203" s="138"/>
    </row>
    <row r="1204" spans="6:11" x14ac:dyDescent="0.3">
      <c r="F1204" s="138"/>
      <c r="G1204" s="138"/>
      <c r="H1204" s="138"/>
      <c r="I1204" s="138"/>
      <c r="J1204" s="138"/>
      <c r="K1204" s="138"/>
    </row>
    <row r="1205" spans="6:11" x14ac:dyDescent="0.3">
      <c r="F1205" s="138"/>
      <c r="G1205" s="138"/>
      <c r="H1205" s="138"/>
      <c r="I1205" s="138"/>
      <c r="J1205" s="138"/>
      <c r="K1205" s="138"/>
    </row>
    <row r="1206" spans="6:11" x14ac:dyDescent="0.3">
      <c r="F1206" s="138"/>
      <c r="G1206" s="138"/>
      <c r="H1206" s="138"/>
      <c r="I1206" s="138"/>
      <c r="J1206" s="138"/>
      <c r="K1206" s="138"/>
    </row>
    <row r="1207" spans="6:11" x14ac:dyDescent="0.3">
      <c r="F1207" s="138"/>
      <c r="G1207" s="138"/>
      <c r="H1207" s="138"/>
      <c r="I1207" s="138"/>
      <c r="J1207" s="138"/>
      <c r="K1207" s="138"/>
    </row>
    <row r="1208" spans="6:11" x14ac:dyDescent="0.3">
      <c r="F1208" s="138"/>
      <c r="G1208" s="138"/>
      <c r="H1208" s="138"/>
      <c r="I1208" s="138"/>
      <c r="J1208" s="138"/>
      <c r="K1208" s="138"/>
    </row>
    <row r="1209" spans="6:11" x14ac:dyDescent="0.3">
      <c r="F1209" s="138"/>
      <c r="G1209" s="138"/>
      <c r="H1209" s="138"/>
      <c r="I1209" s="138"/>
      <c r="J1209" s="138"/>
      <c r="K1209" s="138"/>
    </row>
    <row r="1210" spans="6:11" x14ac:dyDescent="0.3">
      <c r="F1210" s="138"/>
      <c r="G1210" s="138"/>
      <c r="H1210" s="138"/>
      <c r="I1210" s="138"/>
      <c r="J1210" s="138"/>
      <c r="K1210" s="138"/>
    </row>
    <row r="1211" spans="6:11" x14ac:dyDescent="0.3">
      <c r="F1211" s="138"/>
      <c r="G1211" s="138"/>
      <c r="H1211" s="138"/>
      <c r="I1211" s="138"/>
      <c r="J1211" s="138"/>
      <c r="K1211" s="138"/>
    </row>
    <row r="1212" spans="6:11" x14ac:dyDescent="0.3">
      <c r="F1212" s="138"/>
      <c r="G1212" s="138"/>
      <c r="H1212" s="138"/>
      <c r="I1212" s="138"/>
      <c r="J1212" s="138"/>
      <c r="K1212" s="138"/>
    </row>
    <row r="1213" spans="6:11" x14ac:dyDescent="0.3">
      <c r="F1213" s="138"/>
      <c r="G1213" s="138"/>
      <c r="H1213" s="138"/>
      <c r="I1213" s="138"/>
      <c r="J1213" s="138"/>
      <c r="K1213" s="138"/>
    </row>
    <row r="1214" spans="6:11" x14ac:dyDescent="0.3">
      <c r="F1214" s="138"/>
      <c r="G1214" s="138"/>
      <c r="H1214" s="138"/>
      <c r="I1214" s="138"/>
      <c r="J1214" s="138"/>
      <c r="K1214" s="138"/>
    </row>
    <row r="1215" spans="6:11" x14ac:dyDescent="0.3">
      <c r="F1215" s="138"/>
      <c r="G1215" s="138"/>
      <c r="H1215" s="138"/>
      <c r="I1215" s="138"/>
      <c r="J1215" s="138"/>
      <c r="K1215" s="138"/>
    </row>
    <row r="1216" spans="6:11" x14ac:dyDescent="0.3">
      <c r="F1216" s="138"/>
      <c r="G1216" s="138"/>
      <c r="H1216" s="138"/>
      <c r="I1216" s="138"/>
      <c r="J1216" s="138"/>
      <c r="K1216" s="138"/>
    </row>
    <row r="1217" spans="6:11" x14ac:dyDescent="0.3">
      <c r="F1217" s="138"/>
      <c r="G1217" s="138"/>
      <c r="H1217" s="138"/>
      <c r="I1217" s="138"/>
      <c r="J1217" s="138"/>
      <c r="K1217" s="138"/>
    </row>
    <row r="1218" spans="6:11" x14ac:dyDescent="0.3">
      <c r="F1218" s="138"/>
      <c r="G1218" s="138"/>
      <c r="H1218" s="138"/>
      <c r="I1218" s="138"/>
      <c r="J1218" s="138"/>
      <c r="K1218" s="138"/>
    </row>
    <row r="1219" spans="6:11" x14ac:dyDescent="0.3">
      <c r="F1219" s="138"/>
      <c r="G1219" s="138"/>
      <c r="H1219" s="138"/>
      <c r="I1219" s="138"/>
      <c r="J1219" s="138"/>
      <c r="K1219" s="138"/>
    </row>
    <row r="1220" spans="6:11" x14ac:dyDescent="0.3">
      <c r="F1220" s="138"/>
      <c r="G1220" s="138"/>
      <c r="H1220" s="138"/>
      <c r="I1220" s="138"/>
      <c r="J1220" s="138"/>
      <c r="K1220" s="138"/>
    </row>
    <row r="1221" spans="6:11" x14ac:dyDescent="0.3">
      <c r="F1221" s="138"/>
      <c r="G1221" s="138"/>
      <c r="H1221" s="138"/>
      <c r="I1221" s="138"/>
      <c r="J1221" s="138"/>
      <c r="K1221" s="138"/>
    </row>
    <row r="1222" spans="6:11" x14ac:dyDescent="0.3">
      <c r="F1222" s="138"/>
      <c r="G1222" s="138"/>
      <c r="H1222" s="138"/>
      <c r="I1222" s="138"/>
      <c r="J1222" s="138"/>
      <c r="K1222" s="138"/>
    </row>
    <row r="1223" spans="6:11" x14ac:dyDescent="0.3">
      <c r="F1223" s="138"/>
      <c r="G1223" s="138"/>
      <c r="H1223" s="138"/>
      <c r="I1223" s="138"/>
      <c r="J1223" s="138"/>
      <c r="K1223" s="138"/>
    </row>
    <row r="1224" spans="6:11" x14ac:dyDescent="0.3">
      <c r="F1224" s="138"/>
      <c r="G1224" s="138"/>
      <c r="H1224" s="138"/>
      <c r="I1224" s="138"/>
      <c r="J1224" s="138"/>
      <c r="K1224" s="138"/>
    </row>
    <row r="1225" spans="6:11" x14ac:dyDescent="0.3">
      <c r="F1225" s="138"/>
      <c r="G1225" s="138"/>
      <c r="H1225" s="138"/>
      <c r="I1225" s="138"/>
      <c r="J1225" s="138"/>
      <c r="K1225" s="138"/>
    </row>
    <row r="1226" spans="6:11" x14ac:dyDescent="0.3">
      <c r="F1226" s="138"/>
      <c r="G1226" s="138"/>
      <c r="H1226" s="138"/>
      <c r="I1226" s="138"/>
      <c r="J1226" s="138"/>
      <c r="K1226" s="138"/>
    </row>
    <row r="1227" spans="6:11" x14ac:dyDescent="0.3">
      <c r="F1227" s="138"/>
      <c r="G1227" s="138"/>
      <c r="H1227" s="138"/>
      <c r="I1227" s="138"/>
      <c r="J1227" s="138"/>
      <c r="K1227" s="138"/>
    </row>
    <row r="1228" spans="6:11" x14ac:dyDescent="0.3">
      <c r="F1228" s="138"/>
      <c r="G1228" s="138"/>
      <c r="H1228" s="138"/>
      <c r="I1228" s="138"/>
      <c r="J1228" s="138"/>
      <c r="K1228" s="138"/>
    </row>
    <row r="1229" spans="6:11" x14ac:dyDescent="0.3">
      <c r="F1229" s="138"/>
      <c r="G1229" s="138"/>
      <c r="H1229" s="138"/>
      <c r="I1229" s="138"/>
      <c r="J1229" s="138"/>
      <c r="K1229" s="138"/>
    </row>
    <row r="1230" spans="6:11" x14ac:dyDescent="0.3">
      <c r="F1230" s="138"/>
      <c r="G1230" s="138"/>
      <c r="H1230" s="138"/>
      <c r="I1230" s="138"/>
      <c r="J1230" s="138"/>
      <c r="K1230" s="138"/>
    </row>
    <row r="1231" spans="6:11" x14ac:dyDescent="0.3">
      <c r="F1231" s="138"/>
      <c r="G1231" s="138"/>
      <c r="H1231" s="138"/>
      <c r="I1231" s="138"/>
      <c r="J1231" s="138"/>
      <c r="K1231" s="138"/>
    </row>
    <row r="1232" spans="6:11" x14ac:dyDescent="0.3">
      <c r="F1232" s="138"/>
      <c r="G1232" s="138"/>
      <c r="H1232" s="138"/>
      <c r="I1232" s="138"/>
      <c r="J1232" s="138"/>
      <c r="K1232" s="138"/>
    </row>
    <row r="1233" spans="6:11" x14ac:dyDescent="0.3">
      <c r="F1233" s="138"/>
      <c r="G1233" s="138"/>
      <c r="H1233" s="138"/>
      <c r="I1233" s="138"/>
      <c r="J1233" s="138"/>
      <c r="K1233" s="138"/>
    </row>
    <row r="1234" spans="6:11" x14ac:dyDescent="0.3">
      <c r="F1234" s="138"/>
      <c r="G1234" s="138"/>
      <c r="H1234" s="138"/>
      <c r="I1234" s="138"/>
      <c r="J1234" s="138"/>
      <c r="K1234" s="138"/>
    </row>
    <row r="1235" spans="6:11" x14ac:dyDescent="0.3">
      <c r="F1235" s="138"/>
      <c r="G1235" s="138"/>
      <c r="H1235" s="138"/>
      <c r="I1235" s="138"/>
      <c r="J1235" s="138"/>
      <c r="K1235" s="138"/>
    </row>
    <row r="1236" spans="6:11" x14ac:dyDescent="0.3">
      <c r="F1236" s="138"/>
      <c r="G1236" s="138"/>
      <c r="H1236" s="138"/>
      <c r="I1236" s="138"/>
      <c r="J1236" s="138"/>
      <c r="K1236" s="138"/>
    </row>
    <row r="1237" spans="6:11" x14ac:dyDescent="0.3">
      <c r="F1237" s="138"/>
      <c r="G1237" s="138"/>
      <c r="H1237" s="138"/>
      <c r="I1237" s="138"/>
      <c r="J1237" s="138"/>
      <c r="K1237" s="138"/>
    </row>
    <row r="1238" spans="6:11" x14ac:dyDescent="0.3">
      <c r="F1238" s="138"/>
      <c r="G1238" s="138"/>
      <c r="H1238" s="138"/>
      <c r="I1238" s="138"/>
      <c r="J1238" s="138"/>
      <c r="K1238" s="138"/>
    </row>
    <row r="1239" spans="6:11" x14ac:dyDescent="0.3">
      <c r="F1239" s="138"/>
      <c r="G1239" s="138"/>
      <c r="H1239" s="138"/>
      <c r="I1239" s="138"/>
      <c r="J1239" s="138"/>
      <c r="K1239" s="138"/>
    </row>
    <row r="1240" spans="6:11" x14ac:dyDescent="0.3">
      <c r="F1240" s="138"/>
      <c r="G1240" s="138"/>
      <c r="H1240" s="138"/>
      <c r="I1240" s="138"/>
      <c r="J1240" s="138"/>
      <c r="K1240" s="138"/>
    </row>
    <row r="1241" spans="6:11" x14ac:dyDescent="0.3">
      <c r="F1241" s="138"/>
      <c r="G1241" s="138"/>
      <c r="H1241" s="138"/>
      <c r="I1241" s="138"/>
      <c r="J1241" s="138"/>
      <c r="K1241" s="138"/>
    </row>
    <row r="1242" spans="6:11" x14ac:dyDescent="0.3">
      <c r="F1242" s="138"/>
      <c r="G1242" s="138"/>
      <c r="H1242" s="138"/>
      <c r="I1242" s="138"/>
      <c r="J1242" s="138"/>
      <c r="K1242" s="138"/>
    </row>
    <row r="1243" spans="6:11" x14ac:dyDescent="0.3">
      <c r="F1243" s="138"/>
      <c r="G1243" s="138"/>
      <c r="H1243" s="138"/>
      <c r="I1243" s="138"/>
      <c r="J1243" s="138"/>
      <c r="K1243" s="138"/>
    </row>
    <row r="1244" spans="6:11" x14ac:dyDescent="0.3">
      <c r="F1244" s="138"/>
      <c r="G1244" s="138"/>
      <c r="H1244" s="138"/>
      <c r="I1244" s="138"/>
      <c r="J1244" s="138"/>
      <c r="K1244" s="138"/>
    </row>
    <row r="1245" spans="6:11" x14ac:dyDescent="0.3">
      <c r="F1245" s="138"/>
      <c r="G1245" s="138"/>
      <c r="H1245" s="138"/>
      <c r="I1245" s="138"/>
      <c r="J1245" s="138"/>
      <c r="K1245" s="138"/>
    </row>
    <row r="1246" spans="6:11" x14ac:dyDescent="0.3">
      <c r="F1246" s="138"/>
      <c r="G1246" s="138"/>
      <c r="H1246" s="138"/>
      <c r="I1246" s="138"/>
      <c r="J1246" s="138"/>
      <c r="K1246" s="138"/>
    </row>
    <row r="1247" spans="6:11" x14ac:dyDescent="0.3">
      <c r="F1247" s="138"/>
      <c r="G1247" s="138"/>
      <c r="H1247" s="138"/>
      <c r="I1247" s="138"/>
      <c r="J1247" s="138"/>
      <c r="K1247" s="138"/>
    </row>
    <row r="1248" spans="6:11" x14ac:dyDescent="0.3">
      <c r="F1248" s="138"/>
      <c r="G1248" s="138"/>
      <c r="H1248" s="138"/>
      <c r="I1248" s="138"/>
      <c r="J1248" s="138"/>
      <c r="K1248" s="138"/>
    </row>
    <row r="1249" spans="6:11" x14ac:dyDescent="0.3">
      <c r="F1249" s="138"/>
      <c r="G1249" s="138"/>
      <c r="H1249" s="138"/>
      <c r="I1249" s="138"/>
      <c r="J1249" s="138"/>
      <c r="K1249" s="138"/>
    </row>
    <row r="1250" spans="6:11" x14ac:dyDescent="0.3">
      <c r="F1250" s="138"/>
      <c r="G1250" s="138"/>
      <c r="H1250" s="138"/>
      <c r="I1250" s="138"/>
      <c r="J1250" s="138"/>
      <c r="K1250" s="138"/>
    </row>
    <row r="1251" spans="6:11" x14ac:dyDescent="0.3">
      <c r="F1251" s="138"/>
      <c r="G1251" s="138"/>
      <c r="H1251" s="138"/>
      <c r="I1251" s="138"/>
      <c r="J1251" s="138"/>
      <c r="K1251" s="138"/>
    </row>
    <row r="1252" spans="6:11" x14ac:dyDescent="0.3">
      <c r="F1252" s="138"/>
      <c r="G1252" s="138"/>
      <c r="H1252" s="138"/>
      <c r="I1252" s="138"/>
      <c r="J1252" s="138"/>
      <c r="K1252" s="138"/>
    </row>
    <row r="1253" spans="6:11" x14ac:dyDescent="0.3">
      <c r="F1253" s="138"/>
      <c r="G1253" s="138"/>
      <c r="H1253" s="138"/>
      <c r="I1253" s="138"/>
      <c r="J1253" s="138"/>
      <c r="K1253" s="138"/>
    </row>
    <row r="1254" spans="6:11" x14ac:dyDescent="0.3">
      <c r="F1254" s="138"/>
      <c r="G1254" s="138"/>
      <c r="H1254" s="138"/>
      <c r="I1254" s="138"/>
      <c r="J1254" s="138"/>
      <c r="K1254" s="138"/>
    </row>
    <row r="1255" spans="6:11" x14ac:dyDescent="0.3">
      <c r="F1255" s="138"/>
      <c r="G1255" s="138"/>
      <c r="H1255" s="138"/>
      <c r="I1255" s="138"/>
      <c r="J1255" s="138"/>
      <c r="K1255" s="138"/>
    </row>
    <row r="1256" spans="6:11" x14ac:dyDescent="0.3">
      <c r="F1256" s="138"/>
      <c r="G1256" s="138"/>
      <c r="H1256" s="138"/>
      <c r="I1256" s="138"/>
      <c r="J1256" s="138"/>
      <c r="K1256" s="138"/>
    </row>
    <row r="1257" spans="6:11" x14ac:dyDescent="0.3">
      <c r="F1257" s="138"/>
      <c r="G1257" s="138"/>
      <c r="H1257" s="138"/>
      <c r="I1257" s="138"/>
      <c r="J1257" s="138"/>
      <c r="K1257" s="138"/>
    </row>
    <row r="1258" spans="6:11" x14ac:dyDescent="0.3">
      <c r="F1258" s="138"/>
      <c r="G1258" s="138"/>
      <c r="H1258" s="138"/>
      <c r="I1258" s="138"/>
      <c r="J1258" s="138"/>
      <c r="K1258" s="138"/>
    </row>
    <row r="1259" spans="6:11" x14ac:dyDescent="0.3">
      <c r="F1259" s="138"/>
      <c r="G1259" s="138"/>
      <c r="H1259" s="138"/>
      <c r="I1259" s="138"/>
      <c r="J1259" s="138"/>
      <c r="K1259" s="138"/>
    </row>
    <row r="1260" spans="6:11" x14ac:dyDescent="0.3">
      <c r="F1260" s="138"/>
      <c r="G1260" s="138"/>
      <c r="H1260" s="138"/>
      <c r="I1260" s="138"/>
      <c r="J1260" s="138"/>
      <c r="K1260" s="138"/>
    </row>
    <row r="1261" spans="6:11" ht="59.25" customHeight="1" x14ac:dyDescent="0.3">
      <c r="F1261" s="138"/>
      <c r="G1261" s="138"/>
      <c r="H1261" s="138"/>
      <c r="I1261" s="138"/>
      <c r="J1261" s="138"/>
      <c r="K1261" s="138"/>
    </row>
    <row r="1262" spans="6:11" ht="42" customHeight="1" x14ac:dyDescent="0.3">
      <c r="F1262" s="138"/>
      <c r="G1262" s="138"/>
      <c r="H1262" s="138"/>
      <c r="I1262" s="138"/>
      <c r="J1262" s="138"/>
      <c r="K1262" s="138"/>
    </row>
    <row r="1263" spans="6:11" ht="32.25" customHeight="1" x14ac:dyDescent="0.3">
      <c r="F1263" s="138"/>
      <c r="G1263" s="138"/>
      <c r="H1263" s="138"/>
      <c r="I1263" s="138"/>
      <c r="J1263" s="138"/>
      <c r="K1263" s="138"/>
    </row>
    <row r="1264" spans="6:11" x14ac:dyDescent="0.3">
      <c r="F1264" s="138"/>
      <c r="G1264" s="138"/>
      <c r="H1264" s="138"/>
      <c r="I1264" s="138"/>
      <c r="J1264" s="138"/>
      <c r="K1264" s="138"/>
    </row>
    <row r="1265" spans="6:11" x14ac:dyDescent="0.3">
      <c r="F1265" s="138"/>
      <c r="G1265" s="138"/>
      <c r="H1265" s="138"/>
      <c r="I1265" s="138"/>
      <c r="J1265" s="138"/>
      <c r="K1265" s="138"/>
    </row>
    <row r="1266" spans="6:11" x14ac:dyDescent="0.3">
      <c r="F1266" s="138"/>
      <c r="G1266" s="138"/>
      <c r="H1266" s="138"/>
      <c r="I1266" s="138"/>
      <c r="J1266" s="138"/>
      <c r="K1266" s="138"/>
    </row>
    <row r="1267" spans="6:11" x14ac:dyDescent="0.3">
      <c r="F1267" s="138"/>
      <c r="G1267" s="138"/>
      <c r="H1267" s="138"/>
      <c r="I1267" s="138"/>
      <c r="J1267" s="138"/>
      <c r="K1267" s="138"/>
    </row>
    <row r="1268" spans="6:11" x14ac:dyDescent="0.3">
      <c r="F1268" s="138"/>
      <c r="G1268" s="138"/>
      <c r="H1268" s="138"/>
      <c r="I1268" s="138"/>
      <c r="J1268" s="138"/>
      <c r="K1268" s="138"/>
    </row>
    <row r="1269" spans="6:11" x14ac:dyDescent="0.3">
      <c r="F1269" s="138"/>
      <c r="G1269" s="138"/>
      <c r="H1269" s="138"/>
      <c r="I1269" s="138"/>
      <c r="J1269" s="138"/>
      <c r="K1269" s="138"/>
    </row>
    <row r="1270" spans="6:11" x14ac:dyDescent="0.3">
      <c r="F1270" s="138"/>
      <c r="G1270" s="138"/>
      <c r="H1270" s="138"/>
      <c r="I1270" s="138"/>
      <c r="J1270" s="138"/>
      <c r="K1270" s="138"/>
    </row>
    <row r="1271" spans="6:11" x14ac:dyDescent="0.3">
      <c r="F1271" s="138"/>
      <c r="G1271" s="138"/>
      <c r="H1271" s="138"/>
      <c r="I1271" s="138"/>
      <c r="J1271" s="138"/>
      <c r="K1271" s="138"/>
    </row>
    <row r="1272" spans="6:11" x14ac:dyDescent="0.3">
      <c r="F1272" s="138"/>
      <c r="G1272" s="138"/>
      <c r="H1272" s="138"/>
      <c r="I1272" s="138"/>
      <c r="J1272" s="138"/>
      <c r="K1272" s="138"/>
    </row>
    <row r="1273" spans="6:11" x14ac:dyDescent="0.3">
      <c r="F1273" s="138"/>
      <c r="G1273" s="138"/>
      <c r="H1273" s="138"/>
      <c r="I1273" s="138"/>
      <c r="J1273" s="138"/>
      <c r="K1273" s="138"/>
    </row>
    <row r="1274" spans="6:11" x14ac:dyDescent="0.3">
      <c r="F1274" s="138"/>
      <c r="G1274" s="138"/>
      <c r="H1274" s="138"/>
      <c r="I1274" s="138"/>
      <c r="J1274" s="138"/>
      <c r="K1274" s="138"/>
    </row>
    <row r="1275" spans="6:11" x14ac:dyDescent="0.3">
      <c r="F1275" s="138"/>
      <c r="G1275" s="138"/>
      <c r="H1275" s="138"/>
      <c r="I1275" s="138"/>
      <c r="J1275" s="138"/>
      <c r="K1275" s="138"/>
    </row>
    <row r="1276" spans="6:11" x14ac:dyDescent="0.3">
      <c r="F1276" s="138"/>
      <c r="G1276" s="138"/>
      <c r="H1276" s="138"/>
      <c r="I1276" s="138"/>
      <c r="J1276" s="138"/>
      <c r="K1276" s="138"/>
    </row>
    <row r="1277" spans="6:11" x14ac:dyDescent="0.3">
      <c r="F1277" s="138"/>
      <c r="G1277" s="138"/>
      <c r="H1277" s="138"/>
      <c r="I1277" s="138"/>
      <c r="J1277" s="138"/>
      <c r="K1277" s="138"/>
    </row>
    <row r="1278" spans="6:11" x14ac:dyDescent="0.3">
      <c r="F1278" s="138"/>
      <c r="G1278" s="138"/>
      <c r="H1278" s="138"/>
      <c r="I1278" s="138"/>
      <c r="J1278" s="138"/>
      <c r="K1278" s="138"/>
    </row>
    <row r="1279" spans="6:11" x14ac:dyDescent="0.3">
      <c r="F1279" s="138"/>
      <c r="G1279" s="138"/>
      <c r="H1279" s="138"/>
      <c r="I1279" s="138"/>
      <c r="J1279" s="138"/>
      <c r="K1279" s="138"/>
    </row>
    <row r="1280" spans="6:11" x14ac:dyDescent="0.3">
      <c r="F1280" s="138"/>
      <c r="G1280" s="138"/>
      <c r="H1280" s="138"/>
      <c r="I1280" s="138"/>
      <c r="J1280" s="138"/>
      <c r="K1280" s="138"/>
    </row>
    <row r="1281" spans="6:11" x14ac:dyDescent="0.3">
      <c r="F1281" s="138"/>
      <c r="G1281" s="138"/>
      <c r="H1281" s="138"/>
      <c r="I1281" s="138"/>
      <c r="J1281" s="138"/>
      <c r="K1281" s="138"/>
    </row>
    <row r="1282" spans="6:11" x14ac:dyDescent="0.3">
      <c r="F1282" s="138"/>
      <c r="G1282" s="138"/>
      <c r="H1282" s="138"/>
      <c r="I1282" s="138"/>
      <c r="J1282" s="138"/>
      <c r="K1282" s="138"/>
    </row>
    <row r="1283" spans="6:11" x14ac:dyDescent="0.3">
      <c r="F1283" s="138"/>
      <c r="G1283" s="138"/>
      <c r="H1283" s="138"/>
      <c r="I1283" s="138"/>
      <c r="J1283" s="138"/>
      <c r="K1283" s="138"/>
    </row>
    <row r="1284" spans="6:11" x14ac:dyDescent="0.3">
      <c r="F1284" s="138"/>
      <c r="G1284" s="138"/>
      <c r="H1284" s="138"/>
      <c r="I1284" s="138"/>
      <c r="J1284" s="138"/>
      <c r="K1284" s="138"/>
    </row>
    <row r="1285" spans="6:11" x14ac:dyDescent="0.3">
      <c r="F1285" s="138"/>
      <c r="G1285" s="138"/>
      <c r="H1285" s="138"/>
      <c r="I1285" s="138"/>
      <c r="J1285" s="138"/>
      <c r="K1285" s="138"/>
    </row>
    <row r="1286" spans="6:11" x14ac:dyDescent="0.3">
      <c r="F1286" s="138"/>
      <c r="G1286" s="138"/>
      <c r="H1286" s="138"/>
      <c r="I1286" s="138"/>
      <c r="J1286" s="138"/>
      <c r="K1286" s="138"/>
    </row>
    <row r="1287" spans="6:11" x14ac:dyDescent="0.3">
      <c r="F1287" s="138"/>
      <c r="G1287" s="138"/>
      <c r="H1287" s="138"/>
      <c r="I1287" s="138"/>
      <c r="J1287" s="138"/>
      <c r="K1287" s="138"/>
    </row>
    <row r="1288" spans="6:11" x14ac:dyDescent="0.3">
      <c r="F1288" s="138"/>
      <c r="G1288" s="138"/>
      <c r="H1288" s="138"/>
      <c r="I1288" s="138"/>
      <c r="J1288" s="138"/>
      <c r="K1288" s="138"/>
    </row>
    <row r="1289" spans="6:11" x14ac:dyDescent="0.3">
      <c r="F1289" s="138"/>
      <c r="G1289" s="138"/>
      <c r="H1289" s="138"/>
      <c r="I1289" s="138"/>
      <c r="J1289" s="138"/>
      <c r="K1289" s="138"/>
    </row>
    <row r="1290" spans="6:11" x14ac:dyDescent="0.3">
      <c r="F1290" s="138"/>
      <c r="G1290" s="138"/>
      <c r="H1290" s="138"/>
      <c r="I1290" s="138"/>
      <c r="J1290" s="138"/>
      <c r="K1290" s="138"/>
    </row>
    <row r="1291" spans="6:11" x14ac:dyDescent="0.3">
      <c r="F1291" s="138"/>
      <c r="G1291" s="138"/>
      <c r="H1291" s="138"/>
      <c r="I1291" s="138"/>
      <c r="J1291" s="138"/>
      <c r="K1291" s="138"/>
    </row>
    <row r="1292" spans="6:11" x14ac:dyDescent="0.3">
      <c r="F1292" s="138"/>
      <c r="G1292" s="138"/>
      <c r="H1292" s="138"/>
      <c r="I1292" s="138"/>
      <c r="J1292" s="138"/>
      <c r="K1292" s="138"/>
    </row>
    <row r="1293" spans="6:11" x14ac:dyDescent="0.3">
      <c r="F1293" s="138"/>
      <c r="G1293" s="138"/>
      <c r="H1293" s="138"/>
      <c r="I1293" s="138"/>
      <c r="J1293" s="138"/>
      <c r="K1293" s="138"/>
    </row>
    <row r="1294" spans="6:11" x14ac:dyDescent="0.3">
      <c r="F1294" s="138"/>
      <c r="G1294" s="138"/>
      <c r="H1294" s="138"/>
      <c r="I1294" s="138"/>
      <c r="J1294" s="138"/>
      <c r="K1294" s="138"/>
    </row>
    <row r="1295" spans="6:11" x14ac:dyDescent="0.3">
      <c r="F1295" s="138"/>
      <c r="G1295" s="138"/>
      <c r="H1295" s="138"/>
      <c r="I1295" s="138"/>
      <c r="J1295" s="138"/>
      <c r="K1295" s="138"/>
    </row>
    <row r="1296" spans="6:11" x14ac:dyDescent="0.3">
      <c r="F1296" s="138"/>
      <c r="G1296" s="138"/>
      <c r="H1296" s="138"/>
      <c r="I1296" s="138"/>
      <c r="J1296" s="138"/>
      <c r="K1296" s="138"/>
    </row>
    <row r="1297" spans="6:11" x14ac:dyDescent="0.3">
      <c r="F1297" s="138"/>
      <c r="G1297" s="138"/>
      <c r="H1297" s="138"/>
      <c r="I1297" s="138"/>
      <c r="J1297" s="138"/>
      <c r="K1297" s="138"/>
    </row>
    <row r="1298" spans="6:11" x14ac:dyDescent="0.3">
      <c r="F1298" s="138"/>
      <c r="G1298" s="138"/>
      <c r="H1298" s="138"/>
      <c r="I1298" s="138"/>
      <c r="J1298" s="138"/>
      <c r="K1298" s="138"/>
    </row>
    <row r="1299" spans="6:11" x14ac:dyDescent="0.3">
      <c r="F1299" s="138"/>
      <c r="G1299" s="138"/>
      <c r="H1299" s="138"/>
      <c r="I1299" s="138"/>
      <c r="J1299" s="138"/>
      <c r="K1299" s="138"/>
    </row>
    <row r="1300" spans="6:11" x14ac:dyDescent="0.3">
      <c r="F1300" s="138"/>
      <c r="G1300" s="138"/>
      <c r="H1300" s="138"/>
      <c r="I1300" s="138"/>
      <c r="J1300" s="138"/>
      <c r="K1300" s="138"/>
    </row>
    <row r="1301" spans="6:11" x14ac:dyDescent="0.3">
      <c r="F1301" s="138"/>
      <c r="G1301" s="138"/>
      <c r="H1301" s="138"/>
      <c r="I1301" s="138"/>
      <c r="J1301" s="138"/>
      <c r="K1301" s="138"/>
    </row>
    <row r="1302" spans="6:11" x14ac:dyDescent="0.3">
      <c r="F1302" s="138"/>
      <c r="G1302" s="138"/>
      <c r="H1302" s="138"/>
      <c r="I1302" s="138"/>
      <c r="J1302" s="138"/>
      <c r="K1302" s="138"/>
    </row>
    <row r="1303" spans="6:11" x14ac:dyDescent="0.3">
      <c r="F1303" s="138"/>
      <c r="G1303" s="138"/>
      <c r="H1303" s="138"/>
      <c r="I1303" s="138"/>
      <c r="J1303" s="138"/>
      <c r="K1303" s="138"/>
    </row>
    <row r="1304" spans="6:11" x14ac:dyDescent="0.3">
      <c r="F1304" s="138"/>
      <c r="G1304" s="138"/>
      <c r="H1304" s="138"/>
      <c r="I1304" s="138"/>
      <c r="J1304" s="138"/>
      <c r="K1304" s="138"/>
    </row>
    <row r="1305" spans="6:11" x14ac:dyDescent="0.3">
      <c r="F1305" s="138"/>
      <c r="G1305" s="138"/>
      <c r="H1305" s="138"/>
      <c r="I1305" s="138"/>
      <c r="J1305" s="138"/>
      <c r="K1305" s="138"/>
    </row>
    <row r="1306" spans="6:11" x14ac:dyDescent="0.3">
      <c r="F1306" s="138"/>
      <c r="G1306" s="138"/>
      <c r="H1306" s="138"/>
      <c r="I1306" s="138"/>
      <c r="J1306" s="138"/>
      <c r="K1306" s="138"/>
    </row>
    <row r="1307" spans="6:11" x14ac:dyDescent="0.3">
      <c r="F1307" s="138"/>
      <c r="G1307" s="138"/>
      <c r="H1307" s="138"/>
      <c r="I1307" s="138"/>
      <c r="J1307" s="138"/>
      <c r="K1307" s="138"/>
    </row>
    <row r="1308" spans="6:11" x14ac:dyDescent="0.3">
      <c r="F1308" s="138"/>
      <c r="G1308" s="138"/>
      <c r="H1308" s="138"/>
      <c r="I1308" s="138"/>
      <c r="J1308" s="138"/>
      <c r="K1308" s="138"/>
    </row>
    <row r="1309" spans="6:11" x14ac:dyDescent="0.3">
      <c r="F1309" s="138"/>
      <c r="G1309" s="138"/>
      <c r="H1309" s="138"/>
      <c r="I1309" s="138"/>
      <c r="J1309" s="138"/>
      <c r="K1309" s="138"/>
    </row>
    <row r="1310" spans="6:11" x14ac:dyDescent="0.3">
      <c r="F1310" s="138"/>
      <c r="G1310" s="138"/>
      <c r="H1310" s="138"/>
      <c r="I1310" s="138"/>
      <c r="J1310" s="138"/>
      <c r="K1310" s="138"/>
    </row>
    <row r="1311" spans="6:11" x14ac:dyDescent="0.3">
      <c r="F1311" s="138"/>
      <c r="G1311" s="138"/>
      <c r="H1311" s="138"/>
      <c r="I1311" s="138"/>
      <c r="J1311" s="138"/>
      <c r="K1311" s="138"/>
    </row>
    <row r="1312" spans="6:11" x14ac:dyDescent="0.3">
      <c r="F1312" s="138"/>
      <c r="G1312" s="138"/>
      <c r="H1312" s="138"/>
      <c r="I1312" s="138"/>
      <c r="J1312" s="138"/>
      <c r="K1312" s="138"/>
    </row>
    <row r="1313" spans="6:11" x14ac:dyDescent="0.3">
      <c r="F1313" s="138"/>
      <c r="G1313" s="138"/>
      <c r="H1313" s="138"/>
      <c r="I1313" s="138"/>
      <c r="J1313" s="138"/>
      <c r="K1313" s="138"/>
    </row>
    <row r="1314" spans="6:11" x14ac:dyDescent="0.3">
      <c r="F1314" s="138"/>
      <c r="G1314" s="138"/>
      <c r="H1314" s="138"/>
      <c r="I1314" s="138"/>
      <c r="J1314" s="138"/>
      <c r="K1314" s="138"/>
    </row>
    <row r="1315" spans="6:11" x14ac:dyDescent="0.3">
      <c r="F1315" s="138"/>
      <c r="G1315" s="138"/>
      <c r="H1315" s="138"/>
      <c r="I1315" s="138"/>
      <c r="J1315" s="138"/>
      <c r="K1315" s="138"/>
    </row>
    <row r="1316" spans="6:11" x14ac:dyDescent="0.3">
      <c r="F1316" s="138"/>
      <c r="G1316" s="138"/>
      <c r="H1316" s="138"/>
      <c r="I1316" s="138"/>
      <c r="J1316" s="138"/>
      <c r="K1316" s="138"/>
    </row>
    <row r="1317" spans="6:11" x14ac:dyDescent="0.3">
      <c r="F1317" s="138"/>
      <c r="G1317" s="138"/>
      <c r="H1317" s="138"/>
      <c r="I1317" s="138"/>
      <c r="J1317" s="138"/>
      <c r="K1317" s="138"/>
    </row>
    <row r="1318" spans="6:11" x14ac:dyDescent="0.3">
      <c r="F1318" s="138"/>
      <c r="G1318" s="138"/>
      <c r="H1318" s="138"/>
      <c r="I1318" s="138"/>
      <c r="J1318" s="138"/>
      <c r="K1318" s="138"/>
    </row>
    <row r="1319" spans="6:11" x14ac:dyDescent="0.3">
      <c r="F1319" s="138"/>
      <c r="G1319" s="138"/>
      <c r="H1319" s="138"/>
      <c r="I1319" s="138"/>
      <c r="J1319" s="138"/>
      <c r="K1319" s="138"/>
    </row>
    <row r="1320" spans="6:11" x14ac:dyDescent="0.3">
      <c r="F1320" s="138"/>
      <c r="G1320" s="138"/>
      <c r="H1320" s="138"/>
      <c r="I1320" s="138"/>
      <c r="J1320" s="138"/>
      <c r="K1320" s="138"/>
    </row>
    <row r="1321" spans="6:11" x14ac:dyDescent="0.3">
      <c r="F1321" s="138"/>
      <c r="G1321" s="138"/>
      <c r="H1321" s="138"/>
      <c r="I1321" s="138"/>
      <c r="J1321" s="138"/>
      <c r="K1321" s="138"/>
    </row>
    <row r="1322" spans="6:11" x14ac:dyDescent="0.3">
      <c r="F1322" s="138"/>
      <c r="G1322" s="138"/>
      <c r="H1322" s="138"/>
      <c r="I1322" s="138"/>
      <c r="J1322" s="138"/>
      <c r="K1322" s="138"/>
    </row>
    <row r="1323" spans="6:11" x14ac:dyDescent="0.3">
      <c r="F1323" s="138"/>
      <c r="G1323" s="138"/>
      <c r="H1323" s="138"/>
      <c r="I1323" s="138"/>
      <c r="J1323" s="138"/>
      <c r="K1323" s="138"/>
    </row>
    <row r="1324" spans="6:11" x14ac:dyDescent="0.3">
      <c r="F1324" s="138"/>
      <c r="G1324" s="138"/>
      <c r="H1324" s="138"/>
      <c r="I1324" s="138"/>
      <c r="J1324" s="138"/>
      <c r="K1324" s="138"/>
    </row>
    <row r="1325" spans="6:11" x14ac:dyDescent="0.3">
      <c r="F1325" s="138"/>
      <c r="G1325" s="138"/>
      <c r="H1325" s="138"/>
      <c r="I1325" s="138"/>
      <c r="J1325" s="138"/>
      <c r="K1325" s="138"/>
    </row>
    <row r="1326" spans="6:11" x14ac:dyDescent="0.3">
      <c r="F1326" s="138"/>
      <c r="G1326" s="138"/>
      <c r="H1326" s="138"/>
      <c r="I1326" s="138"/>
      <c r="J1326" s="138"/>
      <c r="K1326" s="138"/>
    </row>
    <row r="1327" spans="6:11" x14ac:dyDescent="0.3">
      <c r="F1327" s="138"/>
      <c r="G1327" s="138"/>
      <c r="H1327" s="138"/>
      <c r="I1327" s="138"/>
      <c r="J1327" s="138"/>
      <c r="K1327" s="138"/>
    </row>
    <row r="1328" spans="6:11" x14ac:dyDescent="0.3">
      <c r="F1328" s="138"/>
      <c r="G1328" s="138"/>
      <c r="H1328" s="138"/>
      <c r="I1328" s="138"/>
      <c r="J1328" s="138"/>
      <c r="K1328" s="138"/>
    </row>
    <row r="1329" spans="6:11" x14ac:dyDescent="0.3">
      <c r="F1329" s="138"/>
      <c r="G1329" s="138"/>
      <c r="H1329" s="138"/>
      <c r="I1329" s="138"/>
      <c r="J1329" s="138"/>
      <c r="K1329" s="138"/>
    </row>
    <row r="1330" spans="6:11" x14ac:dyDescent="0.3">
      <c r="F1330" s="138"/>
      <c r="G1330" s="138"/>
      <c r="H1330" s="138"/>
      <c r="I1330" s="138"/>
      <c r="J1330" s="138"/>
      <c r="K1330" s="138"/>
    </row>
    <row r="1331" spans="6:11" x14ac:dyDescent="0.3">
      <c r="F1331" s="138"/>
      <c r="G1331" s="138"/>
      <c r="H1331" s="138"/>
      <c r="I1331" s="138"/>
      <c r="J1331" s="138"/>
      <c r="K1331" s="138"/>
    </row>
    <row r="1332" spans="6:11" x14ac:dyDescent="0.3">
      <c r="F1332" s="138"/>
      <c r="G1332" s="138"/>
      <c r="H1332" s="138"/>
      <c r="I1332" s="138"/>
      <c r="J1332" s="138"/>
      <c r="K1332" s="138"/>
    </row>
    <row r="1333" spans="6:11" x14ac:dyDescent="0.3">
      <c r="F1333" s="138"/>
      <c r="G1333" s="138"/>
      <c r="H1333" s="138"/>
      <c r="I1333" s="138"/>
      <c r="J1333" s="138"/>
      <c r="K1333" s="138"/>
    </row>
    <row r="1334" spans="6:11" x14ac:dyDescent="0.3">
      <c r="F1334" s="138"/>
      <c r="G1334" s="138"/>
      <c r="H1334" s="138"/>
      <c r="I1334" s="138"/>
      <c r="J1334" s="138"/>
      <c r="K1334" s="138"/>
    </row>
    <row r="1335" spans="6:11" x14ac:dyDescent="0.3">
      <c r="F1335" s="138"/>
      <c r="G1335" s="138"/>
      <c r="H1335" s="138"/>
      <c r="I1335" s="138"/>
      <c r="J1335" s="138"/>
      <c r="K1335" s="138"/>
    </row>
    <row r="1336" spans="6:11" x14ac:dyDescent="0.3">
      <c r="F1336" s="138"/>
      <c r="G1336" s="138"/>
      <c r="H1336" s="138"/>
      <c r="I1336" s="138"/>
      <c r="J1336" s="138"/>
      <c r="K1336" s="138"/>
    </row>
    <row r="1337" spans="6:11" x14ac:dyDescent="0.3">
      <c r="F1337" s="138"/>
      <c r="G1337" s="138"/>
      <c r="H1337" s="138"/>
      <c r="I1337" s="138"/>
      <c r="J1337" s="138"/>
      <c r="K1337" s="138"/>
    </row>
    <row r="1338" spans="6:11" x14ac:dyDescent="0.3">
      <c r="F1338" s="138"/>
      <c r="G1338" s="138"/>
      <c r="H1338" s="138"/>
      <c r="I1338" s="138"/>
      <c r="J1338" s="138"/>
      <c r="K1338" s="138"/>
    </row>
    <row r="1339" spans="6:11" x14ac:dyDescent="0.3">
      <c r="F1339" s="138"/>
      <c r="G1339" s="138"/>
      <c r="H1339" s="138"/>
      <c r="I1339" s="138"/>
      <c r="J1339" s="138"/>
      <c r="K1339" s="138"/>
    </row>
    <row r="1340" spans="6:11" x14ac:dyDescent="0.3">
      <c r="F1340" s="138"/>
      <c r="G1340" s="138"/>
      <c r="H1340" s="138"/>
      <c r="I1340" s="138"/>
      <c r="J1340" s="138"/>
      <c r="K1340" s="138"/>
    </row>
    <row r="1341" spans="6:11" x14ac:dyDescent="0.3">
      <c r="F1341" s="138"/>
      <c r="G1341" s="138"/>
      <c r="H1341" s="138"/>
      <c r="I1341" s="138"/>
      <c r="J1341" s="138"/>
      <c r="K1341" s="138"/>
    </row>
    <row r="1342" spans="6:11" x14ac:dyDescent="0.3">
      <c r="F1342" s="138"/>
      <c r="G1342" s="138"/>
      <c r="H1342" s="138"/>
      <c r="I1342" s="138"/>
      <c r="J1342" s="138"/>
      <c r="K1342" s="138"/>
    </row>
    <row r="1343" spans="6:11" x14ac:dyDescent="0.3">
      <c r="F1343" s="138"/>
      <c r="G1343" s="138"/>
      <c r="H1343" s="138"/>
      <c r="I1343" s="138"/>
      <c r="J1343" s="138"/>
      <c r="K1343" s="138"/>
    </row>
    <row r="1344" spans="6:11" x14ac:dyDescent="0.3">
      <c r="F1344" s="138"/>
      <c r="G1344" s="138"/>
      <c r="H1344" s="138"/>
      <c r="I1344" s="138"/>
      <c r="J1344" s="138"/>
      <c r="K1344" s="138"/>
    </row>
    <row r="1345" spans="6:11" x14ac:dyDescent="0.3">
      <c r="F1345" s="138"/>
      <c r="G1345" s="138"/>
      <c r="H1345" s="138"/>
      <c r="I1345" s="138"/>
      <c r="J1345" s="138"/>
      <c r="K1345" s="138"/>
    </row>
    <row r="1346" spans="6:11" x14ac:dyDescent="0.3">
      <c r="F1346" s="138"/>
      <c r="G1346" s="138"/>
      <c r="H1346" s="138"/>
      <c r="I1346" s="138"/>
      <c r="J1346" s="138"/>
      <c r="K1346" s="138"/>
    </row>
    <row r="1347" spans="6:11" x14ac:dyDescent="0.3">
      <c r="F1347" s="138"/>
      <c r="G1347" s="138"/>
      <c r="H1347" s="138"/>
      <c r="I1347" s="138"/>
      <c r="J1347" s="138"/>
      <c r="K1347" s="138"/>
    </row>
    <row r="1348" spans="6:11" x14ac:dyDescent="0.3">
      <c r="F1348" s="138"/>
      <c r="G1348" s="138"/>
      <c r="H1348" s="138"/>
      <c r="I1348" s="138"/>
      <c r="J1348" s="138"/>
      <c r="K1348" s="138"/>
    </row>
    <row r="1349" spans="6:11" x14ac:dyDescent="0.3">
      <c r="F1349" s="138"/>
      <c r="G1349" s="138"/>
      <c r="H1349" s="138"/>
      <c r="I1349" s="138"/>
      <c r="J1349" s="138"/>
      <c r="K1349" s="138"/>
    </row>
    <row r="1350" spans="6:11" x14ac:dyDescent="0.3">
      <c r="F1350" s="138"/>
      <c r="G1350" s="138"/>
      <c r="H1350" s="138"/>
      <c r="I1350" s="138"/>
      <c r="J1350" s="138"/>
      <c r="K1350" s="138"/>
    </row>
    <row r="1351" spans="6:11" x14ac:dyDescent="0.3">
      <c r="F1351" s="138"/>
      <c r="G1351" s="138"/>
      <c r="H1351" s="138"/>
      <c r="I1351" s="138"/>
      <c r="J1351" s="138"/>
      <c r="K1351" s="138"/>
    </row>
    <row r="1352" spans="6:11" x14ac:dyDescent="0.3">
      <c r="F1352" s="138"/>
      <c r="G1352" s="138"/>
      <c r="H1352" s="138"/>
      <c r="I1352" s="138"/>
      <c r="J1352" s="138"/>
      <c r="K1352" s="138"/>
    </row>
    <row r="1353" spans="6:11" x14ac:dyDescent="0.3">
      <c r="F1353" s="138"/>
      <c r="G1353" s="138"/>
      <c r="H1353" s="138"/>
      <c r="I1353" s="138"/>
      <c r="J1353" s="138"/>
      <c r="K1353" s="138"/>
    </row>
    <row r="1354" spans="6:11" x14ac:dyDescent="0.3">
      <c r="F1354" s="138"/>
      <c r="G1354" s="138"/>
      <c r="H1354" s="138"/>
      <c r="I1354" s="138"/>
      <c r="J1354" s="138"/>
      <c r="K1354" s="138"/>
    </row>
    <row r="1355" spans="6:11" x14ac:dyDescent="0.3">
      <c r="F1355" s="138"/>
      <c r="G1355" s="138"/>
      <c r="H1355" s="138"/>
      <c r="I1355" s="138"/>
      <c r="J1355" s="138"/>
      <c r="K1355" s="138"/>
    </row>
    <row r="1356" spans="6:11" x14ac:dyDescent="0.3">
      <c r="F1356" s="138"/>
      <c r="G1356" s="138"/>
      <c r="H1356" s="138"/>
      <c r="I1356" s="138"/>
      <c r="J1356" s="138"/>
      <c r="K1356" s="138"/>
    </row>
    <row r="1357" spans="6:11" x14ac:dyDescent="0.3">
      <c r="F1357" s="138"/>
      <c r="G1357" s="138"/>
      <c r="H1357" s="138"/>
      <c r="I1357" s="138"/>
      <c r="J1357" s="138"/>
      <c r="K1357" s="138"/>
    </row>
    <row r="1358" spans="6:11" x14ac:dyDescent="0.3">
      <c r="F1358" s="138"/>
      <c r="G1358" s="138"/>
      <c r="H1358" s="138"/>
      <c r="I1358" s="138"/>
      <c r="J1358" s="138"/>
      <c r="K1358" s="138"/>
    </row>
    <row r="1359" spans="6:11" x14ac:dyDescent="0.3">
      <c r="F1359" s="138"/>
      <c r="G1359" s="138"/>
      <c r="H1359" s="138"/>
      <c r="I1359" s="138"/>
      <c r="J1359" s="138"/>
      <c r="K1359" s="138"/>
    </row>
    <row r="1360" spans="6:11" x14ac:dyDescent="0.3">
      <c r="F1360" s="138"/>
      <c r="G1360" s="138"/>
      <c r="H1360" s="138"/>
      <c r="I1360" s="138"/>
      <c r="J1360" s="138"/>
      <c r="K1360" s="138"/>
    </row>
    <row r="1361" spans="6:11" x14ac:dyDescent="0.3">
      <c r="F1361" s="138"/>
      <c r="G1361" s="138"/>
      <c r="H1361" s="138"/>
      <c r="I1361" s="138"/>
      <c r="J1361" s="138"/>
      <c r="K1361" s="138"/>
    </row>
    <row r="1362" spans="6:11" x14ac:dyDescent="0.3">
      <c r="F1362" s="138"/>
      <c r="G1362" s="138"/>
      <c r="H1362" s="138"/>
      <c r="I1362" s="138"/>
      <c r="J1362" s="138"/>
      <c r="K1362" s="138"/>
    </row>
    <row r="1363" spans="6:11" x14ac:dyDescent="0.3">
      <c r="F1363" s="138"/>
      <c r="G1363" s="138"/>
      <c r="H1363" s="138"/>
      <c r="I1363" s="138"/>
      <c r="J1363" s="138"/>
      <c r="K1363" s="138"/>
    </row>
    <row r="1364" spans="6:11" x14ac:dyDescent="0.3">
      <c r="F1364" s="138"/>
      <c r="G1364" s="138"/>
      <c r="H1364" s="138"/>
      <c r="I1364" s="138"/>
      <c r="J1364" s="138"/>
      <c r="K1364" s="138"/>
    </row>
    <row r="1365" spans="6:11" x14ac:dyDescent="0.3">
      <c r="F1365" s="138"/>
      <c r="G1365" s="138"/>
      <c r="H1365" s="138"/>
      <c r="I1365" s="138"/>
      <c r="J1365" s="138"/>
      <c r="K1365" s="138"/>
    </row>
    <row r="1366" spans="6:11" x14ac:dyDescent="0.3">
      <c r="F1366" s="138"/>
      <c r="G1366" s="138"/>
      <c r="H1366" s="138"/>
      <c r="I1366" s="138"/>
      <c r="J1366" s="138"/>
      <c r="K1366" s="138"/>
    </row>
    <row r="1367" spans="6:11" x14ac:dyDescent="0.3">
      <c r="F1367" s="138"/>
      <c r="G1367" s="138"/>
      <c r="H1367" s="138"/>
      <c r="I1367" s="138"/>
      <c r="J1367" s="138"/>
      <c r="K1367" s="138"/>
    </row>
    <row r="1368" spans="6:11" x14ac:dyDescent="0.3">
      <c r="F1368" s="138"/>
      <c r="G1368" s="138"/>
      <c r="H1368" s="138"/>
      <c r="I1368" s="138"/>
      <c r="J1368" s="138"/>
      <c r="K1368" s="138"/>
    </row>
    <row r="1369" spans="6:11" x14ac:dyDescent="0.3">
      <c r="F1369" s="138"/>
      <c r="G1369" s="138"/>
      <c r="H1369" s="138"/>
      <c r="I1369" s="138"/>
      <c r="J1369" s="138"/>
      <c r="K1369" s="138"/>
    </row>
    <row r="1370" spans="6:11" x14ac:dyDescent="0.3">
      <c r="F1370" s="138"/>
      <c r="G1370" s="138"/>
      <c r="H1370" s="138"/>
      <c r="I1370" s="138"/>
      <c r="J1370" s="138"/>
      <c r="K1370" s="138"/>
    </row>
    <row r="1371" spans="6:11" x14ac:dyDescent="0.3">
      <c r="F1371" s="138"/>
      <c r="G1371" s="138"/>
      <c r="H1371" s="138"/>
      <c r="I1371" s="138"/>
      <c r="J1371" s="138"/>
      <c r="K1371" s="138"/>
    </row>
    <row r="1372" spans="6:11" x14ac:dyDescent="0.3">
      <c r="F1372" s="138"/>
      <c r="G1372" s="138"/>
      <c r="H1372" s="138"/>
      <c r="I1372" s="138"/>
      <c r="J1372" s="138"/>
      <c r="K1372" s="138"/>
    </row>
    <row r="1373" spans="6:11" x14ac:dyDescent="0.3">
      <c r="F1373" s="138"/>
      <c r="G1373" s="138"/>
      <c r="H1373" s="138"/>
      <c r="I1373" s="138"/>
      <c r="J1373" s="138"/>
      <c r="K1373" s="138"/>
    </row>
    <row r="1374" spans="6:11" x14ac:dyDescent="0.3">
      <c r="F1374" s="138"/>
      <c r="G1374" s="138"/>
      <c r="H1374" s="138"/>
      <c r="I1374" s="138"/>
      <c r="J1374" s="138"/>
      <c r="K1374" s="138"/>
    </row>
    <row r="1375" spans="6:11" x14ac:dyDescent="0.3">
      <c r="F1375" s="138"/>
      <c r="G1375" s="138"/>
      <c r="H1375" s="138"/>
      <c r="I1375" s="138"/>
      <c r="J1375" s="138"/>
      <c r="K1375" s="138"/>
    </row>
    <row r="1376" spans="6:11" x14ac:dyDescent="0.3">
      <c r="F1376" s="138"/>
      <c r="G1376" s="138"/>
      <c r="H1376" s="138"/>
      <c r="I1376" s="138"/>
      <c r="J1376" s="138"/>
      <c r="K1376" s="138"/>
    </row>
    <row r="1377" spans="6:11" x14ac:dyDescent="0.3">
      <c r="F1377" s="138"/>
      <c r="G1377" s="138"/>
      <c r="H1377" s="138"/>
      <c r="I1377" s="138"/>
      <c r="J1377" s="138"/>
      <c r="K1377" s="138"/>
    </row>
    <row r="1378" spans="6:11" x14ac:dyDescent="0.3">
      <c r="F1378" s="138"/>
      <c r="G1378" s="138"/>
      <c r="H1378" s="138"/>
      <c r="I1378" s="138"/>
      <c r="J1378" s="138"/>
      <c r="K1378" s="138"/>
    </row>
    <row r="1379" spans="6:11" x14ac:dyDescent="0.3">
      <c r="F1379" s="138"/>
      <c r="G1379" s="138"/>
      <c r="H1379" s="138"/>
      <c r="I1379" s="138"/>
      <c r="J1379" s="138"/>
      <c r="K1379" s="138"/>
    </row>
    <row r="1380" spans="6:11" x14ac:dyDescent="0.3">
      <c r="F1380" s="138"/>
      <c r="G1380" s="138"/>
      <c r="H1380" s="138"/>
      <c r="I1380" s="138"/>
      <c r="J1380" s="138"/>
      <c r="K1380" s="138"/>
    </row>
    <row r="1381" spans="6:11" x14ac:dyDescent="0.3">
      <c r="F1381" s="138"/>
      <c r="G1381" s="138"/>
      <c r="H1381" s="138"/>
      <c r="I1381" s="138"/>
      <c r="J1381" s="138"/>
      <c r="K1381" s="138"/>
    </row>
    <row r="1382" spans="6:11" x14ac:dyDescent="0.3">
      <c r="F1382" s="138"/>
      <c r="G1382" s="138"/>
      <c r="H1382" s="138"/>
      <c r="I1382" s="138"/>
      <c r="J1382" s="138"/>
      <c r="K1382" s="138"/>
    </row>
    <row r="1383" spans="6:11" x14ac:dyDescent="0.3">
      <c r="F1383" s="138"/>
      <c r="G1383" s="138"/>
      <c r="H1383" s="138"/>
      <c r="I1383" s="138"/>
      <c r="J1383" s="138"/>
      <c r="K1383" s="138"/>
    </row>
    <row r="1384" spans="6:11" x14ac:dyDescent="0.3">
      <c r="F1384" s="138"/>
      <c r="G1384" s="138"/>
      <c r="H1384" s="138"/>
      <c r="I1384" s="138"/>
      <c r="J1384" s="138"/>
      <c r="K1384" s="138"/>
    </row>
    <row r="1385" spans="6:11" x14ac:dyDescent="0.3">
      <c r="F1385" s="138"/>
      <c r="G1385" s="138"/>
      <c r="H1385" s="138"/>
      <c r="I1385" s="138"/>
      <c r="J1385" s="138"/>
      <c r="K1385" s="138"/>
    </row>
    <row r="1386" spans="6:11" x14ac:dyDescent="0.3">
      <c r="F1386" s="138"/>
      <c r="G1386" s="138"/>
      <c r="H1386" s="138"/>
      <c r="I1386" s="138"/>
      <c r="J1386" s="138"/>
      <c r="K1386" s="138"/>
    </row>
    <row r="1387" spans="6:11" x14ac:dyDescent="0.3">
      <c r="F1387" s="138"/>
      <c r="G1387" s="138"/>
      <c r="H1387" s="138"/>
      <c r="I1387" s="138"/>
      <c r="J1387" s="138"/>
      <c r="K1387" s="138"/>
    </row>
    <row r="1388" spans="6:11" x14ac:dyDescent="0.3">
      <c r="F1388" s="138"/>
      <c r="G1388" s="138"/>
      <c r="H1388" s="138"/>
      <c r="I1388" s="138"/>
      <c r="J1388" s="138"/>
      <c r="K1388" s="138"/>
    </row>
    <row r="1389" spans="6:11" x14ac:dyDescent="0.3">
      <c r="F1389" s="138"/>
      <c r="G1389" s="138"/>
      <c r="H1389" s="138"/>
      <c r="I1389" s="138"/>
      <c r="J1389" s="138"/>
      <c r="K1389" s="138"/>
    </row>
    <row r="1390" spans="6:11" x14ac:dyDescent="0.3">
      <c r="F1390" s="138"/>
      <c r="G1390" s="138"/>
      <c r="H1390" s="138"/>
      <c r="I1390" s="138"/>
      <c r="J1390" s="138"/>
      <c r="K1390" s="138"/>
    </row>
    <row r="1391" spans="6:11" x14ac:dyDescent="0.3">
      <c r="F1391" s="138"/>
      <c r="G1391" s="138"/>
      <c r="H1391" s="138"/>
      <c r="I1391" s="138"/>
      <c r="J1391" s="138"/>
      <c r="K1391" s="138"/>
    </row>
    <row r="1392" spans="6:11" x14ac:dyDescent="0.3">
      <c r="F1392" s="138"/>
      <c r="G1392" s="138"/>
      <c r="H1392" s="138"/>
      <c r="I1392" s="138"/>
      <c r="J1392" s="138"/>
      <c r="K1392" s="138"/>
    </row>
    <row r="1393" spans="6:11" x14ac:dyDescent="0.3">
      <c r="F1393" s="138"/>
      <c r="G1393" s="138"/>
      <c r="H1393" s="138"/>
      <c r="I1393" s="138"/>
      <c r="J1393" s="138"/>
      <c r="K1393" s="138"/>
    </row>
    <row r="1394" spans="6:11" x14ac:dyDescent="0.3">
      <c r="F1394" s="138"/>
      <c r="G1394" s="138"/>
      <c r="H1394" s="138"/>
      <c r="I1394" s="138"/>
      <c r="J1394" s="138"/>
      <c r="K1394" s="138"/>
    </row>
    <row r="1395" spans="6:11" x14ac:dyDescent="0.3">
      <c r="F1395" s="138"/>
      <c r="G1395" s="138"/>
      <c r="H1395" s="138"/>
      <c r="I1395" s="138"/>
      <c r="J1395" s="138"/>
      <c r="K1395" s="138"/>
    </row>
    <row r="1396" spans="6:11" x14ac:dyDescent="0.3">
      <c r="F1396" s="138"/>
      <c r="G1396" s="138"/>
      <c r="H1396" s="138"/>
      <c r="I1396" s="138"/>
      <c r="J1396" s="138"/>
      <c r="K1396" s="138"/>
    </row>
    <row r="1397" spans="6:11" x14ac:dyDescent="0.3">
      <c r="F1397" s="138"/>
      <c r="G1397" s="138"/>
      <c r="H1397" s="138"/>
      <c r="I1397" s="138"/>
      <c r="J1397" s="138"/>
      <c r="K1397" s="138"/>
    </row>
    <row r="1398" spans="6:11" x14ac:dyDescent="0.3">
      <c r="F1398" s="138"/>
      <c r="G1398" s="138"/>
      <c r="H1398" s="138"/>
      <c r="I1398" s="138"/>
      <c r="J1398" s="138"/>
      <c r="K1398" s="138"/>
    </row>
    <row r="1399" spans="6:11" x14ac:dyDescent="0.3">
      <c r="F1399" s="138"/>
      <c r="G1399" s="138"/>
      <c r="H1399" s="138"/>
      <c r="I1399" s="138"/>
      <c r="J1399" s="138"/>
      <c r="K1399" s="138"/>
    </row>
    <row r="1400" spans="6:11" x14ac:dyDescent="0.3">
      <c r="F1400" s="138"/>
      <c r="G1400" s="138"/>
      <c r="H1400" s="138"/>
      <c r="I1400" s="138"/>
      <c r="J1400" s="138"/>
      <c r="K1400" s="138"/>
    </row>
    <row r="1401" spans="6:11" x14ac:dyDescent="0.3">
      <c r="F1401" s="138"/>
      <c r="G1401" s="138"/>
      <c r="H1401" s="138"/>
      <c r="I1401" s="138"/>
      <c r="J1401" s="138"/>
      <c r="K1401" s="138"/>
    </row>
    <row r="1402" spans="6:11" x14ac:dyDescent="0.3">
      <c r="F1402" s="138"/>
      <c r="G1402" s="138"/>
      <c r="H1402" s="138"/>
      <c r="I1402" s="138"/>
      <c r="J1402" s="138"/>
      <c r="K1402" s="138"/>
    </row>
    <row r="1403" spans="6:11" x14ac:dyDescent="0.3">
      <c r="F1403" s="138"/>
      <c r="G1403" s="138"/>
      <c r="H1403" s="138"/>
      <c r="I1403" s="138"/>
      <c r="J1403" s="138"/>
      <c r="K1403" s="138"/>
    </row>
    <row r="1404" spans="6:11" x14ac:dyDescent="0.3">
      <c r="F1404" s="138"/>
      <c r="G1404" s="138"/>
      <c r="H1404" s="138"/>
      <c r="I1404" s="138"/>
      <c r="J1404" s="138"/>
      <c r="K1404" s="138"/>
    </row>
    <row r="1405" spans="6:11" x14ac:dyDescent="0.3">
      <c r="F1405" s="138"/>
      <c r="G1405" s="138"/>
      <c r="H1405" s="138"/>
      <c r="I1405" s="138"/>
      <c r="J1405" s="138"/>
      <c r="K1405" s="138"/>
    </row>
    <row r="1406" spans="6:11" x14ac:dyDescent="0.3">
      <c r="F1406" s="138"/>
      <c r="G1406" s="138"/>
      <c r="H1406" s="138"/>
      <c r="I1406" s="138"/>
      <c r="J1406" s="138"/>
      <c r="K1406" s="138"/>
    </row>
    <row r="1407" spans="6:11" x14ac:dyDescent="0.3">
      <c r="F1407" s="138"/>
      <c r="G1407" s="138"/>
      <c r="H1407" s="138"/>
      <c r="I1407" s="138"/>
      <c r="J1407" s="138"/>
      <c r="K1407" s="138"/>
    </row>
    <row r="1408" spans="6:11" x14ac:dyDescent="0.3">
      <c r="F1408" s="138"/>
      <c r="G1408" s="138"/>
      <c r="H1408" s="138"/>
      <c r="I1408" s="138"/>
      <c r="J1408" s="138"/>
      <c r="K1408" s="138"/>
    </row>
    <row r="1409" spans="6:11" x14ac:dyDescent="0.3">
      <c r="F1409" s="138"/>
      <c r="G1409" s="138"/>
      <c r="H1409" s="138"/>
      <c r="I1409" s="138"/>
      <c r="J1409" s="138"/>
      <c r="K1409" s="138"/>
    </row>
    <row r="1410" spans="6:11" x14ac:dyDescent="0.3">
      <c r="F1410" s="138"/>
      <c r="G1410" s="138"/>
      <c r="H1410" s="138"/>
      <c r="I1410" s="138"/>
      <c r="J1410" s="138"/>
      <c r="K1410" s="138"/>
    </row>
    <row r="1411" spans="6:11" x14ac:dyDescent="0.3">
      <c r="F1411" s="138"/>
      <c r="G1411" s="138"/>
      <c r="H1411" s="138"/>
      <c r="I1411" s="138"/>
      <c r="J1411" s="138"/>
      <c r="K1411" s="138"/>
    </row>
    <row r="1412" spans="6:11" x14ac:dyDescent="0.3">
      <c r="F1412" s="138"/>
      <c r="G1412" s="138"/>
      <c r="H1412" s="138"/>
      <c r="I1412" s="138"/>
      <c r="J1412" s="138"/>
      <c r="K1412" s="138"/>
    </row>
    <row r="1413" spans="6:11" x14ac:dyDescent="0.3">
      <c r="F1413" s="138"/>
      <c r="G1413" s="138"/>
      <c r="H1413" s="138"/>
      <c r="I1413" s="138"/>
      <c r="J1413" s="138"/>
      <c r="K1413" s="138"/>
    </row>
    <row r="1414" spans="6:11" x14ac:dyDescent="0.3">
      <c r="F1414" s="138"/>
      <c r="G1414" s="138"/>
      <c r="H1414" s="138"/>
      <c r="I1414" s="138"/>
      <c r="J1414" s="138"/>
      <c r="K1414" s="138"/>
    </row>
    <row r="1415" spans="6:11" x14ac:dyDescent="0.3">
      <c r="F1415" s="138"/>
      <c r="G1415" s="138"/>
      <c r="H1415" s="138"/>
      <c r="I1415" s="138"/>
      <c r="J1415" s="138"/>
      <c r="K1415" s="138"/>
    </row>
    <row r="1416" spans="6:11" x14ac:dyDescent="0.3">
      <c r="F1416" s="138"/>
      <c r="G1416" s="138"/>
      <c r="H1416" s="138"/>
      <c r="I1416" s="138"/>
      <c r="J1416" s="138"/>
      <c r="K1416" s="138"/>
    </row>
    <row r="1417" spans="6:11" x14ac:dyDescent="0.3">
      <c r="F1417" s="138"/>
      <c r="G1417" s="138"/>
      <c r="H1417" s="138"/>
      <c r="I1417" s="138"/>
      <c r="J1417" s="138"/>
      <c r="K1417" s="138"/>
    </row>
    <row r="1418" spans="6:11" x14ac:dyDescent="0.3">
      <c r="F1418" s="138"/>
      <c r="G1418" s="138"/>
      <c r="H1418" s="138"/>
      <c r="I1418" s="138"/>
      <c r="J1418" s="138"/>
      <c r="K1418" s="138"/>
    </row>
    <row r="1419" spans="6:11" x14ac:dyDescent="0.3">
      <c r="F1419" s="138"/>
      <c r="G1419" s="138"/>
      <c r="H1419" s="138"/>
      <c r="I1419" s="138"/>
      <c r="J1419" s="138"/>
      <c r="K1419" s="138"/>
    </row>
    <row r="1420" spans="6:11" x14ac:dyDescent="0.3">
      <c r="F1420" s="138"/>
      <c r="G1420" s="138"/>
      <c r="H1420" s="138"/>
      <c r="I1420" s="138"/>
      <c r="J1420" s="138"/>
      <c r="K1420" s="138"/>
    </row>
    <row r="1421" spans="6:11" x14ac:dyDescent="0.3">
      <c r="F1421" s="138"/>
      <c r="G1421" s="138"/>
      <c r="H1421" s="138"/>
      <c r="I1421" s="138"/>
      <c r="J1421" s="138"/>
      <c r="K1421" s="138"/>
    </row>
    <row r="1422" spans="6:11" x14ac:dyDescent="0.3">
      <c r="F1422" s="138"/>
      <c r="G1422" s="138"/>
      <c r="H1422" s="138"/>
      <c r="I1422" s="138"/>
      <c r="J1422" s="138"/>
      <c r="K1422" s="138"/>
    </row>
    <row r="1423" spans="6:11" x14ac:dyDescent="0.3">
      <c r="F1423" s="138"/>
      <c r="G1423" s="138"/>
      <c r="H1423" s="138"/>
      <c r="I1423" s="138"/>
      <c r="J1423" s="138"/>
      <c r="K1423" s="138"/>
    </row>
    <row r="1424" spans="6:11" x14ac:dyDescent="0.3">
      <c r="F1424" s="138"/>
      <c r="G1424" s="138"/>
      <c r="H1424" s="138"/>
      <c r="I1424" s="138"/>
      <c r="J1424" s="138"/>
      <c r="K1424" s="138"/>
    </row>
    <row r="1425" spans="6:11" x14ac:dyDescent="0.3">
      <c r="F1425" s="138"/>
      <c r="G1425" s="138"/>
      <c r="H1425" s="138"/>
      <c r="I1425" s="138"/>
      <c r="J1425" s="138"/>
      <c r="K1425" s="138"/>
    </row>
    <row r="1426" spans="6:11" x14ac:dyDescent="0.3">
      <c r="F1426" s="138"/>
      <c r="G1426" s="138"/>
      <c r="H1426" s="138"/>
      <c r="I1426" s="138"/>
      <c r="J1426" s="138"/>
      <c r="K1426" s="138"/>
    </row>
    <row r="1427" spans="6:11" x14ac:dyDescent="0.3">
      <c r="F1427" s="138"/>
      <c r="G1427" s="138"/>
      <c r="H1427" s="138"/>
      <c r="I1427" s="138"/>
      <c r="J1427" s="138"/>
      <c r="K1427" s="138"/>
    </row>
    <row r="1428" spans="6:11" x14ac:dyDescent="0.3">
      <c r="F1428" s="138"/>
      <c r="G1428" s="138"/>
      <c r="H1428" s="138"/>
      <c r="I1428" s="138"/>
      <c r="J1428" s="138"/>
      <c r="K1428" s="138"/>
    </row>
    <row r="1429" spans="6:11" x14ac:dyDescent="0.3">
      <c r="F1429" s="138"/>
      <c r="G1429" s="138"/>
      <c r="H1429" s="138"/>
      <c r="I1429" s="138"/>
      <c r="J1429" s="138"/>
      <c r="K1429" s="138"/>
    </row>
    <row r="1430" spans="6:11" x14ac:dyDescent="0.3">
      <c r="F1430" s="138"/>
      <c r="G1430" s="138"/>
      <c r="H1430" s="138"/>
      <c r="I1430" s="138"/>
      <c r="J1430" s="138"/>
      <c r="K1430" s="138"/>
    </row>
    <row r="1431" spans="6:11" x14ac:dyDescent="0.3">
      <c r="F1431" s="138"/>
      <c r="G1431" s="138"/>
      <c r="H1431" s="138"/>
      <c r="I1431" s="138"/>
      <c r="J1431" s="138"/>
      <c r="K1431" s="138"/>
    </row>
    <row r="1432" spans="6:11" x14ac:dyDescent="0.3">
      <c r="F1432" s="138"/>
      <c r="G1432" s="138"/>
      <c r="H1432" s="138"/>
      <c r="I1432" s="138"/>
      <c r="J1432" s="138"/>
      <c r="K1432" s="138"/>
    </row>
    <row r="1433" spans="6:11" x14ac:dyDescent="0.3">
      <c r="F1433" s="138"/>
      <c r="G1433" s="138"/>
      <c r="H1433" s="138"/>
      <c r="I1433" s="138"/>
      <c r="J1433" s="138"/>
      <c r="K1433" s="138"/>
    </row>
    <row r="1434" spans="6:11" x14ac:dyDescent="0.3">
      <c r="F1434" s="138"/>
      <c r="G1434" s="138"/>
      <c r="H1434" s="138"/>
      <c r="I1434" s="138"/>
      <c r="J1434" s="138"/>
      <c r="K1434" s="138"/>
    </row>
    <row r="1435" spans="6:11" x14ac:dyDescent="0.3">
      <c r="F1435" s="138"/>
      <c r="G1435" s="138"/>
      <c r="H1435" s="138"/>
      <c r="I1435" s="138"/>
      <c r="J1435" s="138"/>
      <c r="K1435" s="138"/>
    </row>
    <row r="1436" spans="6:11" x14ac:dyDescent="0.3">
      <c r="F1436" s="138"/>
      <c r="G1436" s="138"/>
      <c r="H1436" s="138"/>
      <c r="I1436" s="138"/>
      <c r="J1436" s="138"/>
      <c r="K1436" s="138"/>
    </row>
    <row r="1437" spans="6:11" x14ac:dyDescent="0.3">
      <c r="F1437" s="138"/>
      <c r="G1437" s="138"/>
      <c r="H1437" s="138"/>
      <c r="I1437" s="138"/>
      <c r="J1437" s="138"/>
      <c r="K1437" s="138"/>
    </row>
    <row r="1438" spans="6:11" x14ac:dyDescent="0.3">
      <c r="F1438" s="138"/>
      <c r="G1438" s="138"/>
      <c r="H1438" s="138"/>
      <c r="I1438" s="138"/>
      <c r="J1438" s="138"/>
      <c r="K1438" s="138"/>
    </row>
    <row r="1439" spans="6:11" x14ac:dyDescent="0.3">
      <c r="F1439" s="138"/>
      <c r="G1439" s="138"/>
      <c r="H1439" s="138"/>
      <c r="I1439" s="138"/>
      <c r="J1439" s="138"/>
      <c r="K1439" s="138"/>
    </row>
    <row r="1440" spans="6:11" x14ac:dyDescent="0.3">
      <c r="F1440" s="138"/>
      <c r="G1440" s="138"/>
      <c r="H1440" s="138"/>
      <c r="I1440" s="138"/>
      <c r="J1440" s="138"/>
      <c r="K1440" s="138"/>
    </row>
    <row r="1441" spans="6:11" x14ac:dyDescent="0.3">
      <c r="F1441" s="138"/>
      <c r="G1441" s="138"/>
      <c r="H1441" s="138"/>
      <c r="I1441" s="138"/>
      <c r="J1441" s="138"/>
      <c r="K1441" s="138"/>
    </row>
    <row r="1442" spans="6:11" x14ac:dyDescent="0.3">
      <c r="F1442" s="138"/>
      <c r="G1442" s="138"/>
      <c r="H1442" s="138"/>
      <c r="I1442" s="138"/>
      <c r="J1442" s="138"/>
      <c r="K1442" s="138"/>
    </row>
    <row r="1443" spans="6:11" x14ac:dyDescent="0.3">
      <c r="F1443" s="138"/>
      <c r="G1443" s="138"/>
      <c r="H1443" s="138"/>
      <c r="I1443" s="138"/>
      <c r="J1443" s="138"/>
      <c r="K1443" s="138"/>
    </row>
    <row r="1444" spans="6:11" x14ac:dyDescent="0.3">
      <c r="F1444" s="138"/>
      <c r="G1444" s="138"/>
      <c r="H1444" s="138"/>
      <c r="I1444" s="138"/>
      <c r="J1444" s="138"/>
      <c r="K1444" s="138"/>
    </row>
    <row r="1445" spans="6:11" x14ac:dyDescent="0.3">
      <c r="F1445" s="138"/>
      <c r="G1445" s="138"/>
      <c r="H1445" s="138"/>
      <c r="I1445" s="138"/>
      <c r="J1445" s="138"/>
      <c r="K1445" s="138"/>
    </row>
    <row r="1446" spans="6:11" x14ac:dyDescent="0.3">
      <c r="F1446" s="138"/>
      <c r="G1446" s="138"/>
      <c r="H1446" s="138"/>
      <c r="I1446" s="138"/>
      <c r="J1446" s="138"/>
      <c r="K1446" s="138"/>
    </row>
    <row r="1447" spans="6:11" x14ac:dyDescent="0.3">
      <c r="F1447" s="138"/>
      <c r="G1447" s="138"/>
      <c r="H1447" s="138"/>
      <c r="I1447" s="138"/>
      <c r="J1447" s="138"/>
      <c r="K1447" s="138"/>
    </row>
    <row r="1448" spans="6:11" x14ac:dyDescent="0.3">
      <c r="F1448" s="138"/>
      <c r="G1448" s="138"/>
      <c r="H1448" s="138"/>
      <c r="I1448" s="138"/>
      <c r="J1448" s="138"/>
      <c r="K1448" s="138"/>
    </row>
    <row r="1449" spans="6:11" x14ac:dyDescent="0.3">
      <c r="F1449" s="138"/>
      <c r="G1449" s="138"/>
      <c r="H1449" s="138"/>
      <c r="I1449" s="138"/>
      <c r="J1449" s="138"/>
      <c r="K1449" s="138"/>
    </row>
    <row r="1450" spans="6:11" x14ac:dyDescent="0.3">
      <c r="F1450" s="138"/>
      <c r="G1450" s="138"/>
      <c r="H1450" s="138"/>
      <c r="I1450" s="138"/>
      <c r="J1450" s="138"/>
      <c r="K1450" s="138"/>
    </row>
    <row r="1451" spans="6:11" x14ac:dyDescent="0.3">
      <c r="F1451" s="138"/>
      <c r="G1451" s="138"/>
      <c r="H1451" s="138"/>
      <c r="I1451" s="138"/>
      <c r="J1451" s="138"/>
      <c r="K1451" s="138"/>
    </row>
    <row r="1452" spans="6:11" x14ac:dyDescent="0.3">
      <c r="F1452" s="138"/>
      <c r="G1452" s="138"/>
      <c r="H1452" s="138"/>
      <c r="I1452" s="138"/>
      <c r="J1452" s="138"/>
      <c r="K1452" s="138"/>
    </row>
    <row r="1453" spans="6:11" x14ac:dyDescent="0.3">
      <c r="F1453" s="138"/>
      <c r="G1453" s="138"/>
      <c r="H1453" s="138"/>
      <c r="I1453" s="138"/>
      <c r="J1453" s="138"/>
      <c r="K1453" s="138"/>
    </row>
    <row r="1454" spans="6:11" x14ac:dyDescent="0.3">
      <c r="F1454" s="138"/>
      <c r="G1454" s="138"/>
      <c r="H1454" s="138"/>
      <c r="I1454" s="138"/>
      <c r="J1454" s="138"/>
      <c r="K1454" s="138"/>
    </row>
    <row r="1455" spans="6:11" x14ac:dyDescent="0.3">
      <c r="F1455" s="138"/>
      <c r="G1455" s="138"/>
      <c r="H1455" s="138"/>
      <c r="I1455" s="138"/>
      <c r="J1455" s="138"/>
      <c r="K1455" s="138"/>
    </row>
    <row r="1456" spans="6:11" x14ac:dyDescent="0.3">
      <c r="F1456" s="138"/>
      <c r="G1456" s="138"/>
      <c r="H1456" s="138"/>
      <c r="I1456" s="138"/>
      <c r="J1456" s="138"/>
      <c r="K1456" s="138"/>
    </row>
    <row r="1457" spans="6:11" x14ac:dyDescent="0.3">
      <c r="F1457" s="138"/>
      <c r="G1457" s="138"/>
      <c r="H1457" s="138"/>
      <c r="I1457" s="138"/>
      <c r="J1457" s="138"/>
      <c r="K1457" s="138"/>
    </row>
    <row r="1458" spans="6:11" x14ac:dyDescent="0.3">
      <c r="F1458" s="138"/>
      <c r="G1458" s="138"/>
      <c r="H1458" s="138"/>
      <c r="I1458" s="138"/>
      <c r="J1458" s="138"/>
      <c r="K1458" s="138"/>
    </row>
    <row r="1459" spans="6:11" x14ac:dyDescent="0.3">
      <c r="F1459" s="138"/>
      <c r="G1459" s="138"/>
      <c r="H1459" s="138"/>
      <c r="I1459" s="138"/>
      <c r="J1459" s="138"/>
      <c r="K1459" s="138"/>
    </row>
    <row r="1460" spans="6:11" x14ac:dyDescent="0.3">
      <c r="F1460" s="138"/>
      <c r="G1460" s="138"/>
      <c r="H1460" s="138"/>
      <c r="I1460" s="138"/>
      <c r="J1460" s="138"/>
      <c r="K1460" s="138"/>
    </row>
    <row r="1461" spans="6:11" x14ac:dyDescent="0.3">
      <c r="F1461" s="138"/>
      <c r="G1461" s="138"/>
      <c r="H1461" s="138"/>
      <c r="I1461" s="138"/>
      <c r="J1461" s="138"/>
      <c r="K1461" s="138"/>
    </row>
    <row r="1462" spans="6:11" x14ac:dyDescent="0.3">
      <c r="F1462" s="138"/>
      <c r="G1462" s="138"/>
      <c r="H1462" s="138"/>
      <c r="I1462" s="138"/>
      <c r="J1462" s="138"/>
      <c r="K1462" s="138"/>
    </row>
    <row r="1463" spans="6:11" x14ac:dyDescent="0.3">
      <c r="F1463" s="138"/>
      <c r="G1463" s="138"/>
      <c r="H1463" s="138"/>
      <c r="I1463" s="138"/>
      <c r="J1463" s="138"/>
      <c r="K1463" s="138"/>
    </row>
    <row r="1464" spans="6:11" x14ac:dyDescent="0.3">
      <c r="F1464" s="138"/>
      <c r="G1464" s="138"/>
      <c r="H1464" s="138"/>
      <c r="I1464" s="138"/>
      <c r="J1464" s="138"/>
      <c r="K1464" s="138"/>
    </row>
    <row r="1465" spans="6:11" x14ac:dyDescent="0.3">
      <c r="F1465" s="138"/>
      <c r="G1465" s="138"/>
      <c r="H1465" s="138"/>
      <c r="I1465" s="138"/>
      <c r="J1465" s="138"/>
      <c r="K1465" s="138"/>
    </row>
    <row r="1466" spans="6:11" x14ac:dyDescent="0.3">
      <c r="F1466" s="138"/>
      <c r="G1466" s="138"/>
      <c r="H1466" s="138"/>
      <c r="I1466" s="138"/>
      <c r="J1466" s="138"/>
      <c r="K1466" s="138"/>
    </row>
    <row r="1467" spans="6:11" x14ac:dyDescent="0.3">
      <c r="F1467" s="138"/>
      <c r="G1467" s="138"/>
      <c r="H1467" s="138"/>
      <c r="I1467" s="138"/>
      <c r="J1467" s="138"/>
      <c r="K1467" s="138"/>
    </row>
    <row r="1468" spans="6:11" x14ac:dyDescent="0.3">
      <c r="F1468" s="138"/>
      <c r="G1468" s="138"/>
      <c r="H1468" s="138"/>
      <c r="I1468" s="138"/>
      <c r="J1468" s="138"/>
      <c r="K1468" s="138"/>
    </row>
    <row r="1469" spans="6:11" x14ac:dyDescent="0.3">
      <c r="F1469" s="138"/>
      <c r="G1469" s="138"/>
      <c r="H1469" s="138"/>
      <c r="I1469" s="138"/>
      <c r="J1469" s="138"/>
      <c r="K1469" s="138"/>
    </row>
    <row r="1470" spans="6:11" x14ac:dyDescent="0.3">
      <c r="F1470" s="138"/>
      <c r="G1470" s="138"/>
      <c r="H1470" s="138"/>
      <c r="I1470" s="138"/>
      <c r="J1470" s="138"/>
      <c r="K1470" s="138"/>
    </row>
    <row r="1471" spans="6:11" x14ac:dyDescent="0.3">
      <c r="F1471" s="138"/>
      <c r="G1471" s="138"/>
      <c r="H1471" s="138"/>
      <c r="I1471" s="138"/>
      <c r="J1471" s="138"/>
      <c r="K1471" s="138"/>
    </row>
    <row r="1472" spans="6:11" x14ac:dyDescent="0.3">
      <c r="F1472" s="138"/>
      <c r="G1472" s="138"/>
      <c r="H1472" s="138"/>
      <c r="I1472" s="138"/>
      <c r="J1472" s="138"/>
      <c r="K1472" s="138"/>
    </row>
    <row r="1473" spans="6:11" x14ac:dyDescent="0.3">
      <c r="F1473" s="138"/>
      <c r="G1473" s="138"/>
      <c r="H1473" s="138"/>
      <c r="I1473" s="138"/>
      <c r="J1473" s="138"/>
      <c r="K1473" s="138"/>
    </row>
    <row r="1474" spans="6:11" x14ac:dyDescent="0.3">
      <c r="F1474" s="138"/>
      <c r="G1474" s="138"/>
      <c r="H1474" s="138"/>
      <c r="I1474" s="138"/>
      <c r="J1474" s="138"/>
      <c r="K1474" s="138"/>
    </row>
    <row r="1475" spans="6:11" x14ac:dyDescent="0.3">
      <c r="F1475" s="138"/>
      <c r="G1475" s="138"/>
      <c r="H1475" s="138"/>
      <c r="I1475" s="138"/>
      <c r="J1475" s="138"/>
      <c r="K1475" s="138"/>
    </row>
    <row r="1476" spans="6:11" x14ac:dyDescent="0.3">
      <c r="F1476" s="138"/>
      <c r="G1476" s="138"/>
      <c r="H1476" s="138"/>
      <c r="I1476" s="138"/>
      <c r="J1476" s="138"/>
      <c r="K1476" s="138"/>
    </row>
    <row r="1477" spans="6:11" x14ac:dyDescent="0.3">
      <c r="F1477" s="138"/>
      <c r="G1477" s="138"/>
      <c r="H1477" s="138"/>
      <c r="I1477" s="138"/>
      <c r="J1477" s="138"/>
      <c r="K1477" s="138"/>
    </row>
    <row r="1478" spans="6:11" x14ac:dyDescent="0.3">
      <c r="F1478" s="138"/>
      <c r="G1478" s="138"/>
      <c r="H1478" s="138"/>
      <c r="I1478" s="138"/>
      <c r="J1478" s="138"/>
      <c r="K1478" s="138"/>
    </row>
    <row r="1479" spans="6:11" x14ac:dyDescent="0.3">
      <c r="F1479" s="138"/>
      <c r="G1479" s="138"/>
      <c r="H1479" s="138"/>
      <c r="I1479" s="138"/>
      <c r="J1479" s="138"/>
      <c r="K1479" s="138"/>
    </row>
    <row r="1480" spans="6:11" x14ac:dyDescent="0.3">
      <c r="F1480" s="138"/>
      <c r="G1480" s="138"/>
      <c r="H1480" s="138"/>
      <c r="I1480" s="138"/>
      <c r="J1480" s="138"/>
      <c r="K1480" s="138"/>
    </row>
    <row r="1481" spans="6:11" x14ac:dyDescent="0.3">
      <c r="F1481" s="138"/>
      <c r="G1481" s="138"/>
      <c r="H1481" s="138"/>
      <c r="I1481" s="138"/>
      <c r="J1481" s="138"/>
      <c r="K1481" s="138"/>
    </row>
    <row r="1482" spans="6:11" x14ac:dyDescent="0.3">
      <c r="F1482" s="138"/>
      <c r="G1482" s="138"/>
      <c r="H1482" s="138"/>
      <c r="I1482" s="138"/>
      <c r="J1482" s="138"/>
      <c r="K1482" s="138"/>
    </row>
    <row r="1483" spans="6:11" x14ac:dyDescent="0.3">
      <c r="F1483" s="138"/>
      <c r="G1483" s="138"/>
      <c r="H1483" s="138"/>
      <c r="I1483" s="138"/>
      <c r="J1483" s="138"/>
      <c r="K1483" s="138"/>
    </row>
    <row r="1484" spans="6:11" x14ac:dyDescent="0.3">
      <c r="F1484" s="138"/>
      <c r="G1484" s="138"/>
      <c r="H1484" s="138"/>
      <c r="I1484" s="138"/>
      <c r="J1484" s="138"/>
      <c r="K1484" s="138"/>
    </row>
    <row r="1485" spans="6:11" x14ac:dyDescent="0.3">
      <c r="F1485" s="138"/>
      <c r="G1485" s="138"/>
      <c r="H1485" s="138"/>
      <c r="I1485" s="138"/>
      <c r="J1485" s="138"/>
      <c r="K1485" s="138"/>
    </row>
    <row r="1486" spans="6:11" x14ac:dyDescent="0.3">
      <c r="F1486" s="138"/>
      <c r="G1486" s="138"/>
      <c r="H1486" s="138"/>
      <c r="I1486" s="138"/>
      <c r="J1486" s="138"/>
      <c r="K1486" s="138"/>
    </row>
    <row r="1487" spans="6:11" x14ac:dyDescent="0.3">
      <c r="F1487" s="138"/>
      <c r="G1487" s="138"/>
      <c r="H1487" s="138"/>
      <c r="I1487" s="138"/>
      <c r="J1487" s="138"/>
      <c r="K1487" s="138"/>
    </row>
    <row r="1488" spans="6:11" x14ac:dyDescent="0.3">
      <c r="F1488" s="138"/>
      <c r="G1488" s="138"/>
      <c r="H1488" s="138"/>
      <c r="I1488" s="138"/>
      <c r="J1488" s="138"/>
      <c r="K1488" s="138"/>
    </row>
    <row r="1489" spans="6:11" x14ac:dyDescent="0.3">
      <c r="F1489" s="138"/>
      <c r="G1489" s="138"/>
      <c r="H1489" s="138"/>
      <c r="I1489" s="138"/>
      <c r="J1489" s="138"/>
      <c r="K1489" s="138"/>
    </row>
    <row r="1490" spans="6:11" x14ac:dyDescent="0.3">
      <c r="F1490" s="138"/>
      <c r="G1490" s="138"/>
      <c r="H1490" s="138"/>
      <c r="I1490" s="138"/>
      <c r="J1490" s="138"/>
      <c r="K1490" s="138"/>
    </row>
    <row r="1491" spans="6:11" x14ac:dyDescent="0.3">
      <c r="F1491" s="138"/>
      <c r="G1491" s="138"/>
      <c r="H1491" s="138"/>
      <c r="I1491" s="138"/>
      <c r="J1491" s="138"/>
      <c r="K1491" s="138"/>
    </row>
    <row r="1492" spans="6:11" x14ac:dyDescent="0.3">
      <c r="F1492" s="138"/>
      <c r="G1492" s="138"/>
      <c r="H1492" s="138"/>
      <c r="I1492" s="138"/>
      <c r="J1492" s="138"/>
      <c r="K1492" s="138"/>
    </row>
    <row r="1493" spans="6:11" x14ac:dyDescent="0.3">
      <c r="F1493" s="138"/>
      <c r="G1493" s="138"/>
      <c r="H1493" s="138"/>
      <c r="I1493" s="138"/>
      <c r="J1493" s="138"/>
      <c r="K1493" s="138"/>
    </row>
    <row r="1494" spans="6:11" x14ac:dyDescent="0.3">
      <c r="F1494" s="138"/>
      <c r="G1494" s="138"/>
      <c r="H1494" s="138"/>
      <c r="I1494" s="138"/>
      <c r="J1494" s="138"/>
      <c r="K1494" s="138"/>
    </row>
    <row r="1495" spans="6:11" x14ac:dyDescent="0.3">
      <c r="F1495" s="138"/>
      <c r="G1495" s="138"/>
      <c r="H1495" s="138"/>
      <c r="I1495" s="138"/>
      <c r="J1495" s="138"/>
      <c r="K1495" s="138"/>
    </row>
    <row r="1496" spans="6:11" x14ac:dyDescent="0.3">
      <c r="F1496" s="138"/>
      <c r="G1496" s="138"/>
      <c r="H1496" s="138"/>
      <c r="I1496" s="138"/>
      <c r="J1496" s="138"/>
      <c r="K1496" s="138"/>
    </row>
    <row r="1497" spans="6:11" x14ac:dyDescent="0.3">
      <c r="F1497" s="138"/>
      <c r="G1497" s="138"/>
      <c r="H1497" s="138"/>
      <c r="I1497" s="138"/>
      <c r="J1497" s="138"/>
      <c r="K1497" s="138"/>
    </row>
    <row r="1498" spans="6:11" x14ac:dyDescent="0.3">
      <c r="F1498" s="138"/>
      <c r="G1498" s="138"/>
      <c r="H1498" s="138"/>
      <c r="I1498" s="138"/>
      <c r="J1498" s="138"/>
      <c r="K1498" s="138"/>
    </row>
    <row r="1499" spans="6:11" x14ac:dyDescent="0.3">
      <c r="F1499" s="138"/>
      <c r="G1499" s="138"/>
      <c r="H1499" s="138"/>
      <c r="I1499" s="138"/>
      <c r="J1499" s="138"/>
      <c r="K1499" s="138"/>
    </row>
    <row r="1500" spans="6:11" x14ac:dyDescent="0.3">
      <c r="F1500" s="138"/>
      <c r="G1500" s="138"/>
      <c r="H1500" s="138"/>
      <c r="I1500" s="138"/>
      <c r="J1500" s="138"/>
      <c r="K1500" s="138"/>
    </row>
    <row r="1501" spans="6:11" x14ac:dyDescent="0.3">
      <c r="F1501" s="138"/>
      <c r="G1501" s="138"/>
      <c r="H1501" s="138"/>
      <c r="I1501" s="138"/>
      <c r="J1501" s="138"/>
      <c r="K1501" s="138"/>
    </row>
    <row r="1502" spans="6:11" x14ac:dyDescent="0.3">
      <c r="F1502" s="138"/>
      <c r="G1502" s="138"/>
      <c r="H1502" s="138"/>
      <c r="I1502" s="138"/>
      <c r="J1502" s="138"/>
      <c r="K1502" s="138"/>
    </row>
    <row r="1503" spans="6:11" x14ac:dyDescent="0.3">
      <c r="F1503" s="138"/>
      <c r="G1503" s="138"/>
      <c r="H1503" s="138"/>
      <c r="I1503" s="138"/>
      <c r="J1503" s="138"/>
      <c r="K1503" s="138"/>
    </row>
    <row r="1504" spans="6:11" x14ac:dyDescent="0.3">
      <c r="F1504" s="138"/>
      <c r="G1504" s="138"/>
      <c r="H1504" s="138"/>
      <c r="I1504" s="138"/>
      <c r="J1504" s="138"/>
      <c r="K1504" s="138"/>
    </row>
    <row r="1505" spans="6:11" x14ac:dyDescent="0.3">
      <c r="F1505" s="138"/>
      <c r="G1505" s="138"/>
      <c r="H1505" s="138"/>
      <c r="I1505" s="138"/>
      <c r="J1505" s="138"/>
      <c r="K1505" s="138"/>
    </row>
    <row r="1506" spans="6:11" x14ac:dyDescent="0.3">
      <c r="F1506" s="138"/>
      <c r="G1506" s="138"/>
      <c r="H1506" s="138"/>
      <c r="I1506" s="138"/>
      <c r="J1506" s="138"/>
      <c r="K1506" s="138"/>
    </row>
    <row r="1507" spans="6:11" x14ac:dyDescent="0.3">
      <c r="F1507" s="138"/>
      <c r="G1507" s="138"/>
      <c r="H1507" s="138"/>
      <c r="I1507" s="138"/>
      <c r="J1507" s="138"/>
      <c r="K1507" s="138"/>
    </row>
    <row r="1508" spans="6:11" x14ac:dyDescent="0.3">
      <c r="F1508" s="138"/>
      <c r="G1508" s="138"/>
      <c r="H1508" s="138"/>
      <c r="I1508" s="138"/>
      <c r="J1508" s="138"/>
      <c r="K1508" s="138"/>
    </row>
    <row r="1509" spans="6:11" x14ac:dyDescent="0.3">
      <c r="F1509" s="138"/>
      <c r="G1509" s="138"/>
      <c r="H1509" s="138"/>
      <c r="I1509" s="138"/>
      <c r="J1509" s="138"/>
      <c r="K1509" s="138"/>
    </row>
    <row r="1510" spans="6:11" x14ac:dyDescent="0.3">
      <c r="F1510" s="138"/>
      <c r="G1510" s="138"/>
      <c r="H1510" s="138"/>
      <c r="I1510" s="138"/>
      <c r="J1510" s="138"/>
      <c r="K1510" s="138"/>
    </row>
    <row r="1511" spans="6:11" x14ac:dyDescent="0.3">
      <c r="F1511" s="138"/>
      <c r="G1511" s="138"/>
      <c r="H1511" s="138"/>
      <c r="I1511" s="138"/>
      <c r="J1511" s="138"/>
      <c r="K1511" s="138"/>
    </row>
    <row r="1512" spans="6:11" x14ac:dyDescent="0.3">
      <c r="F1512" s="138"/>
      <c r="G1512" s="138"/>
      <c r="H1512" s="138"/>
      <c r="I1512" s="138"/>
      <c r="J1512" s="138"/>
      <c r="K1512" s="138"/>
    </row>
    <row r="1513" spans="6:11" x14ac:dyDescent="0.3">
      <c r="F1513" s="138"/>
      <c r="G1513" s="138"/>
      <c r="H1513" s="138"/>
      <c r="I1513" s="138"/>
      <c r="J1513" s="138"/>
      <c r="K1513" s="138"/>
    </row>
    <row r="1514" spans="6:11" x14ac:dyDescent="0.3">
      <c r="F1514" s="138"/>
      <c r="G1514" s="138"/>
      <c r="H1514" s="138"/>
      <c r="I1514" s="138"/>
      <c r="J1514" s="138"/>
      <c r="K1514" s="138"/>
    </row>
    <row r="1515" spans="6:11" x14ac:dyDescent="0.3">
      <c r="F1515" s="138"/>
      <c r="G1515" s="138"/>
      <c r="H1515" s="138"/>
      <c r="I1515" s="138"/>
      <c r="J1515" s="138"/>
      <c r="K1515" s="138"/>
    </row>
    <row r="1516" spans="6:11" x14ac:dyDescent="0.3">
      <c r="F1516" s="138"/>
      <c r="G1516" s="138"/>
      <c r="H1516" s="138"/>
      <c r="I1516" s="138"/>
      <c r="J1516" s="138"/>
      <c r="K1516" s="138"/>
    </row>
    <row r="1517" spans="6:11" x14ac:dyDescent="0.3">
      <c r="F1517" s="138"/>
      <c r="G1517" s="138"/>
      <c r="H1517" s="138"/>
      <c r="I1517" s="138"/>
      <c r="J1517" s="138"/>
      <c r="K1517" s="138"/>
    </row>
    <row r="1518" spans="6:11" x14ac:dyDescent="0.3">
      <c r="F1518" s="138"/>
      <c r="G1518" s="138"/>
      <c r="H1518" s="138"/>
      <c r="I1518" s="138"/>
      <c r="J1518" s="138"/>
      <c r="K1518" s="138"/>
    </row>
    <row r="1519" spans="6:11" x14ac:dyDescent="0.3">
      <c r="F1519" s="138"/>
      <c r="G1519" s="138"/>
      <c r="H1519" s="138"/>
      <c r="I1519" s="138"/>
      <c r="J1519" s="138"/>
      <c r="K1519" s="138"/>
    </row>
    <row r="1520" spans="6:11" x14ac:dyDescent="0.3">
      <c r="F1520" s="138"/>
      <c r="G1520" s="138"/>
      <c r="H1520" s="138"/>
      <c r="I1520" s="138"/>
      <c r="J1520" s="138"/>
      <c r="K1520" s="138"/>
    </row>
    <row r="1521" spans="6:11" x14ac:dyDescent="0.3">
      <c r="F1521" s="138"/>
      <c r="G1521" s="138"/>
      <c r="H1521" s="138"/>
      <c r="I1521" s="138"/>
      <c r="J1521" s="138"/>
      <c r="K1521" s="138"/>
    </row>
    <row r="1522" spans="6:11" x14ac:dyDescent="0.3">
      <c r="F1522" s="138"/>
      <c r="G1522" s="138"/>
      <c r="H1522" s="138"/>
      <c r="I1522" s="138"/>
      <c r="J1522" s="138"/>
      <c r="K1522" s="138"/>
    </row>
  </sheetData>
  <sheetProtection algorithmName="SHA-512" hashValue="uQuoxVRTxG/U6woV1aqszHDE8FkTiHCqP1Lp8o2Ac2j57y4QkBj7EAovC6zI/smNby1TFdMiR43Iyvnth16ROw==" saltValue="3bmgO6boju1DD88hij4H8A==" spinCount="100000" sheet="1" sort="0" autoFilter="0"/>
  <autoFilter ref="F9:K259" xr:uid="{8404516A-D537-4610-87FA-C2964BD53244}"/>
  <mergeCells count="8">
    <mergeCell ref="L1:AE9"/>
    <mergeCell ref="F7:I8"/>
    <mergeCell ref="F1:K3"/>
    <mergeCell ref="F4:J4"/>
    <mergeCell ref="F5:J5"/>
    <mergeCell ref="F6:J6"/>
    <mergeCell ref="J7:J8"/>
    <mergeCell ref="K7:K8"/>
  </mergeCells>
  <conditionalFormatting sqref="G10:G258">
    <cfRule type="expression" dxfId="12" priority="2">
      <formula>#REF!="Discontinued"</formula>
    </cfRule>
  </conditionalFormatting>
  <pageMargins left="0.7" right="0.7" top="0.75" bottom="0.75" header="0.3" footer="0.3"/>
  <pageSetup scale="3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11"/>
  <sheetViews>
    <sheetView showGridLines="0" topLeftCell="D1" zoomScale="80" zoomScaleNormal="80" workbookViewId="0">
      <pane ySplit="7" topLeftCell="A8" activePane="bottomLeft" state="frozen"/>
      <selection pane="bottomLeft" activeCell="D3" sqref="D3:J3"/>
    </sheetView>
  </sheetViews>
  <sheetFormatPr defaultColWidth="9.296875" defaultRowHeight="15" x14ac:dyDescent="0.3"/>
  <cols>
    <col min="1" max="2" width="0" style="1" hidden="1" customWidth="1"/>
    <col min="3" max="3" width="0" style="9" hidden="1" customWidth="1"/>
    <col min="4" max="4" width="40.796875" style="1" customWidth="1"/>
    <col min="5" max="5" width="22.796875" style="126" customWidth="1"/>
    <col min="6" max="6" width="22.796875" style="5" customWidth="1"/>
    <col min="7" max="7" width="30.796875" style="5" customWidth="1"/>
    <col min="8" max="8" width="30.796875" style="94" customWidth="1"/>
    <col min="9" max="9" width="30.796875" style="5" customWidth="1"/>
    <col min="10" max="10" width="22.796875" style="6" customWidth="1"/>
    <col min="11" max="11" width="30.796875" style="5" customWidth="1"/>
    <col min="12" max="13" width="25.5" style="28" customWidth="1"/>
    <col min="14" max="14" width="27.296875" style="15" customWidth="1"/>
    <col min="15" max="15" width="6.5" style="18" customWidth="1"/>
    <col min="16" max="16" width="30.296875" style="17" hidden="1" customWidth="1"/>
    <col min="17" max="17" width="25" style="17" hidden="1" customWidth="1"/>
    <col min="18" max="18" width="13.69921875" style="18" customWidth="1"/>
    <col min="19" max="21" width="9.296875" style="1" customWidth="1"/>
    <col min="22" max="16384" width="9.296875" style="1"/>
  </cols>
  <sheetData>
    <row r="1" spans="1:18" s="6" customFormat="1" ht="97.5" customHeight="1" thickTop="1" thickBot="1" x14ac:dyDescent="0.35">
      <c r="A1" s="108"/>
      <c r="B1" s="108"/>
      <c r="C1" s="108"/>
      <c r="D1" s="191" t="s">
        <v>116</v>
      </c>
      <c r="E1" s="192"/>
      <c r="F1" s="192"/>
      <c r="G1" s="192"/>
      <c r="H1" s="192"/>
      <c r="I1" s="192"/>
      <c r="J1" s="192"/>
      <c r="K1" s="192"/>
      <c r="L1" s="184" t="s">
        <v>113</v>
      </c>
      <c r="M1" s="185"/>
      <c r="N1" s="185"/>
      <c r="O1" s="185"/>
      <c r="P1" s="14"/>
      <c r="Q1" s="14"/>
      <c r="R1" s="15"/>
    </row>
    <row r="2" spans="1:18" s="2" customFormat="1" ht="25.15" customHeight="1" thickTop="1" x14ac:dyDescent="0.3">
      <c r="A2" s="108"/>
      <c r="B2" s="108"/>
      <c r="C2" s="108"/>
      <c r="D2" s="170" t="s">
        <v>121</v>
      </c>
      <c r="E2" s="171"/>
      <c r="F2" s="171"/>
      <c r="G2" s="171"/>
      <c r="H2" s="171"/>
      <c r="I2" s="171"/>
      <c r="J2" s="193"/>
      <c r="K2" s="154">
        <f>'Sales &amp; Purchases Data '!K4</f>
        <v>0</v>
      </c>
      <c r="L2" s="184"/>
      <c r="M2" s="185"/>
      <c r="N2" s="185"/>
      <c r="O2" s="185"/>
      <c r="P2" s="14"/>
      <c r="Q2" s="14"/>
      <c r="R2" s="16"/>
    </row>
    <row r="3" spans="1:18" s="2" customFormat="1" ht="25.15" customHeight="1" x14ac:dyDescent="0.3">
      <c r="A3" s="108"/>
      <c r="B3" s="108"/>
      <c r="C3" s="108"/>
      <c r="D3" s="172" t="s">
        <v>111</v>
      </c>
      <c r="E3" s="173"/>
      <c r="F3" s="173"/>
      <c r="G3" s="173"/>
      <c r="H3" s="173"/>
      <c r="I3" s="173"/>
      <c r="J3" s="194"/>
      <c r="K3" s="155">
        <f>'Sales &amp; Purchases Data '!K5</f>
        <v>0</v>
      </c>
      <c r="L3" s="184"/>
      <c r="M3" s="185"/>
      <c r="N3" s="185"/>
      <c r="O3" s="185"/>
      <c r="P3" s="14"/>
      <c r="Q3" s="14"/>
      <c r="R3" s="16"/>
    </row>
    <row r="4" spans="1:18" s="2" customFormat="1" ht="25.15" customHeight="1" thickBot="1" x14ac:dyDescent="0.35">
      <c r="A4" s="108"/>
      <c r="B4" s="108"/>
      <c r="C4" s="108"/>
      <c r="D4" s="174" t="s">
        <v>109</v>
      </c>
      <c r="E4" s="195"/>
      <c r="F4" s="195"/>
      <c r="G4" s="195"/>
      <c r="H4" s="195"/>
      <c r="I4" s="195"/>
      <c r="J4" s="196"/>
      <c r="K4" s="156">
        <f>K2-K3</f>
        <v>0</v>
      </c>
      <c r="L4" s="184"/>
      <c r="M4" s="185"/>
      <c r="N4" s="185"/>
      <c r="O4" s="185"/>
      <c r="P4" s="14"/>
      <c r="Q4" s="14"/>
      <c r="R4" s="16"/>
    </row>
    <row r="5" spans="1:18" ht="25.15" customHeight="1" thickTop="1" x14ac:dyDescent="0.3">
      <c r="A5" s="108"/>
      <c r="B5" s="108"/>
      <c r="C5" s="108"/>
      <c r="D5" s="161" t="s">
        <v>113</v>
      </c>
      <c r="E5" s="180"/>
      <c r="F5" s="180"/>
      <c r="G5" s="180"/>
      <c r="H5" s="199" t="s">
        <v>110</v>
      </c>
      <c r="I5" s="200"/>
      <c r="J5" s="201"/>
      <c r="K5" s="197">
        <f>K4-(SUM(G8:G274))</f>
        <v>0</v>
      </c>
      <c r="L5" s="184"/>
      <c r="M5" s="185"/>
      <c r="N5" s="185"/>
      <c r="O5" s="185"/>
    </row>
    <row r="6" spans="1:18" s="7" customFormat="1" ht="25.15" hidden="1" customHeight="1" x14ac:dyDescent="0.3">
      <c r="A6" s="108"/>
      <c r="B6" s="108"/>
      <c r="C6" s="108"/>
      <c r="D6" s="181"/>
      <c r="E6" s="181"/>
      <c r="F6" s="181"/>
      <c r="G6" s="181"/>
      <c r="H6" s="202"/>
      <c r="I6" s="203"/>
      <c r="J6" s="204"/>
      <c r="K6" s="198"/>
      <c r="L6" s="184"/>
      <c r="M6" s="185"/>
      <c r="N6" s="185"/>
      <c r="O6" s="185"/>
      <c r="P6" s="20"/>
      <c r="Q6" s="20"/>
      <c r="R6" s="19"/>
    </row>
    <row r="7" spans="1:18" s="3" customFormat="1" ht="47.25" customHeight="1" thickBot="1" x14ac:dyDescent="0.35">
      <c r="A7" s="108"/>
      <c r="B7" s="108"/>
      <c r="C7" s="108"/>
      <c r="D7" s="29" t="s">
        <v>75</v>
      </c>
      <c r="E7" s="114" t="s">
        <v>127</v>
      </c>
      <c r="F7" s="36" t="s">
        <v>96</v>
      </c>
      <c r="G7" s="97" t="s">
        <v>72</v>
      </c>
      <c r="H7" s="98" t="s">
        <v>73</v>
      </c>
      <c r="I7" s="36" t="s">
        <v>125</v>
      </c>
      <c r="J7" s="36" t="s">
        <v>74</v>
      </c>
      <c r="K7" s="157" t="s">
        <v>28</v>
      </c>
      <c r="L7" s="184"/>
      <c r="M7" s="185"/>
      <c r="N7" s="185"/>
      <c r="O7" s="185"/>
      <c r="P7" s="22" t="s">
        <v>26</v>
      </c>
      <c r="Q7" s="22" t="s">
        <v>27</v>
      </c>
      <c r="R7" s="21"/>
    </row>
    <row r="8" spans="1:18" s="4" customFormat="1" ht="18" customHeight="1" thickTop="1" x14ac:dyDescent="0.3">
      <c r="A8" s="182"/>
      <c r="B8" s="182"/>
      <c r="C8" s="183"/>
      <c r="D8" s="37" t="s">
        <v>0</v>
      </c>
      <c r="E8" s="111"/>
      <c r="F8" s="38">
        <v>378</v>
      </c>
      <c r="G8" s="99">
        <f>IFERROR(VLOOKUP(Table2[[#This Row],[CITY CODE]],'Sales &amp; Purchases Data '!$F:$H, 2, FALSE), "$0.00")</f>
        <v>0</v>
      </c>
      <c r="H8" s="100">
        <f>IFERROR(VLOOKUP(Table2[[#This Row],[CITY CODE]],'Sales &amp; Purchases Data '!$F:$H, 3, FALSE), "$0.00")</f>
        <v>0</v>
      </c>
      <c r="I8" s="84">
        <f>IF(Table2[[#This Row],[TAXABLE AMOUNT]]= "Discontinued", H8, G8+H8)</f>
        <v>0</v>
      </c>
      <c r="J8" s="39">
        <v>0.02</v>
      </c>
      <c r="K8" s="69">
        <f t="shared" ref="K8:K71" si="0">I8*J8</f>
        <v>0</v>
      </c>
      <c r="L8" s="75"/>
      <c r="M8" s="23"/>
      <c r="N8" s="24"/>
      <c r="O8" s="25"/>
      <c r="P8" s="26" t="s">
        <v>36</v>
      </c>
      <c r="Q8" s="26" t="s">
        <v>44</v>
      </c>
      <c r="R8" s="25"/>
    </row>
    <row r="9" spans="1:18" s="4" customFormat="1" ht="18" customHeight="1" x14ac:dyDescent="0.3">
      <c r="A9" s="182"/>
      <c r="B9" s="182"/>
      <c r="C9" s="183"/>
      <c r="D9" s="40" t="s">
        <v>129</v>
      </c>
      <c r="E9" s="112">
        <v>43556</v>
      </c>
      <c r="F9" s="41">
        <v>648</v>
      </c>
      <c r="G9" s="99">
        <f>IFERROR(VLOOKUP(Table2[[#This Row],[CITY CODE]],'Sales &amp; Purchases Data '!$F:$H, 2, FALSE), "$0.00")</f>
        <v>0</v>
      </c>
      <c r="H9" s="101">
        <f>IFERROR(VLOOKUP(Table2[[#This Row],[CITY CODE]],'Sales &amp; Purchases Data '!$F:$H, 3, FALSE), "$0.00")</f>
        <v>0</v>
      </c>
      <c r="I9" s="85">
        <f>IF(Table2[[#This Row],[TAXABLE AMOUNT]]= "Discontinued", H9, G9+H9)</f>
        <v>0</v>
      </c>
      <c r="J9" s="42">
        <v>2.5000000000000001E-2</v>
      </c>
      <c r="K9" s="70">
        <f t="shared" si="0"/>
        <v>0</v>
      </c>
      <c r="L9" s="75"/>
      <c r="M9" s="23"/>
      <c r="N9" s="24"/>
      <c r="O9" s="25"/>
      <c r="P9" s="26" t="s">
        <v>36</v>
      </c>
      <c r="Q9" s="26" t="s">
        <v>45</v>
      </c>
      <c r="R9" s="25"/>
    </row>
    <row r="10" spans="1:18" s="4" customFormat="1" ht="18" customHeight="1" x14ac:dyDescent="0.3">
      <c r="A10" s="182"/>
      <c r="B10" s="182"/>
      <c r="C10" s="183"/>
      <c r="D10" s="40" t="s">
        <v>130</v>
      </c>
      <c r="E10" s="112"/>
      <c r="F10" s="41">
        <v>429</v>
      </c>
      <c r="G10" s="99">
        <f>IFERROR(VLOOKUP(Table2[[#This Row],[CITY CODE]],'Sales &amp; Purchases Data '!$F:$H, 2, FALSE), "$0.00")</f>
        <v>0</v>
      </c>
      <c r="H10" s="101">
        <f>IFERROR(VLOOKUP(Table2[[#This Row],[CITY CODE]],'Sales &amp; Purchases Data '!$F:$H, 3, FALSE), "$0.00")</f>
        <v>0</v>
      </c>
      <c r="I10" s="85">
        <f>IF(Table2[[#This Row],[TAXABLE AMOUNT]]= "Discontinued", H10, G10+H10)</f>
        <v>0</v>
      </c>
      <c r="J10" s="42">
        <v>2.5000000000000001E-2</v>
      </c>
      <c r="K10" s="70">
        <f t="shared" si="0"/>
        <v>0</v>
      </c>
      <c r="L10" s="75"/>
      <c r="M10" s="23"/>
      <c r="N10" s="24"/>
      <c r="O10" s="25"/>
      <c r="P10" s="26" t="s">
        <v>36</v>
      </c>
      <c r="Q10" s="26" t="s">
        <v>46</v>
      </c>
      <c r="R10" s="25"/>
    </row>
    <row r="11" spans="1:18" s="4" customFormat="1" ht="18" customHeight="1" x14ac:dyDescent="0.3">
      <c r="A11" s="182"/>
      <c r="B11" s="182"/>
      <c r="C11" s="183"/>
      <c r="D11" s="40" t="s">
        <v>131</v>
      </c>
      <c r="E11" s="112"/>
      <c r="F11" s="41">
        <v>430</v>
      </c>
      <c r="G11" s="99">
        <f>IFERROR(VLOOKUP(Table2[[#This Row],[CITY CODE]],'Sales &amp; Purchases Data '!$F:$H, 2, FALSE), "$0.00")</f>
        <v>0</v>
      </c>
      <c r="H11" s="101">
        <f>IFERROR(VLOOKUP(Table2[[#This Row],[CITY CODE]],'Sales &amp; Purchases Data '!$F:$H, 3, FALSE), "$0.00")</f>
        <v>0</v>
      </c>
      <c r="I11" s="85">
        <f>IF(Table2[[#This Row],[TAXABLE AMOUNT]]= "Discontinued", H11, G11+H11)</f>
        <v>0</v>
      </c>
      <c r="J11" s="42">
        <v>2.5000000000000001E-2</v>
      </c>
      <c r="K11" s="70">
        <f t="shared" si="0"/>
        <v>0</v>
      </c>
      <c r="L11" s="75"/>
      <c r="M11" s="23"/>
      <c r="N11" s="24"/>
      <c r="O11" s="25"/>
      <c r="P11" s="26" t="s">
        <v>36</v>
      </c>
      <c r="Q11" s="26" t="s">
        <v>47</v>
      </c>
      <c r="R11" s="25"/>
    </row>
    <row r="12" spans="1:18" s="4" customFormat="1" ht="18" customHeight="1" x14ac:dyDescent="0.3">
      <c r="A12" s="182"/>
      <c r="B12" s="182"/>
      <c r="C12" s="183"/>
      <c r="D12" s="40" t="s">
        <v>132</v>
      </c>
      <c r="E12" s="112">
        <v>42826</v>
      </c>
      <c r="F12" s="41">
        <v>451</v>
      </c>
      <c r="G12" s="99">
        <f>IFERROR(VLOOKUP(Table2[[#This Row],[CITY CODE]],'Sales &amp; Purchases Data '!$F:$H, 2, FALSE), "$0.00")</f>
        <v>0</v>
      </c>
      <c r="H12" s="101">
        <f>IFERROR(VLOOKUP(Table2[[#This Row],[CITY CODE]],'Sales &amp; Purchases Data '!$F:$H, 3, FALSE), "$0.00")</f>
        <v>0</v>
      </c>
      <c r="I12" s="85">
        <f>IF(Table2[[#This Row],[TAXABLE AMOUNT]]= "Discontinued", H12, G12+H12)</f>
        <v>0</v>
      </c>
      <c r="J12" s="42">
        <v>2.5000000000000001E-2</v>
      </c>
      <c r="K12" s="70">
        <f t="shared" si="0"/>
        <v>0</v>
      </c>
      <c r="L12" s="75"/>
      <c r="M12" s="23"/>
      <c r="N12" s="24"/>
      <c r="O12" s="25"/>
      <c r="P12" s="26" t="s">
        <v>36</v>
      </c>
      <c r="Q12" s="26" t="s">
        <v>48</v>
      </c>
      <c r="R12" s="25"/>
    </row>
    <row r="13" spans="1:18" s="4" customFormat="1" ht="18" customHeight="1" x14ac:dyDescent="0.3">
      <c r="A13" s="182"/>
      <c r="B13" s="182"/>
      <c r="C13" s="183"/>
      <c r="D13" s="40" t="s">
        <v>133</v>
      </c>
      <c r="E13" s="112"/>
      <c r="F13" s="41">
        <v>380</v>
      </c>
      <c r="G13" s="99">
        <f>IFERROR(VLOOKUP(Table2[[#This Row],[CITY CODE]],'Sales &amp; Purchases Data '!$F:$H, 2, FALSE), "$0.00")</f>
        <v>0</v>
      </c>
      <c r="H13" s="101">
        <f>IFERROR(VLOOKUP(Table2[[#This Row],[CITY CODE]],'Sales &amp; Purchases Data '!$F:$H, 3, FALSE), "$0.00")</f>
        <v>0</v>
      </c>
      <c r="I13" s="85">
        <f>IF(Table2[[#This Row],[TAXABLE AMOUNT]]= "Discontinued", H13, G13+H13)</f>
        <v>0</v>
      </c>
      <c r="J13" s="42">
        <v>2.5000000000000001E-2</v>
      </c>
      <c r="K13" s="70">
        <f t="shared" si="0"/>
        <v>0</v>
      </c>
      <c r="L13" s="75"/>
      <c r="M13" s="23"/>
      <c r="N13" s="24"/>
      <c r="O13" s="25"/>
      <c r="P13" s="26" t="s">
        <v>36</v>
      </c>
      <c r="Q13" s="26" t="s">
        <v>49</v>
      </c>
      <c r="R13" s="25"/>
    </row>
    <row r="14" spans="1:18" s="4" customFormat="1" ht="18" customHeight="1" x14ac:dyDescent="0.3">
      <c r="A14" s="182"/>
      <c r="B14" s="182"/>
      <c r="C14" s="183"/>
      <c r="D14" s="40" t="s">
        <v>134</v>
      </c>
      <c r="E14" s="112"/>
      <c r="F14" s="41">
        <v>428</v>
      </c>
      <c r="G14" s="99">
        <f>IFERROR(VLOOKUP(Table2[[#This Row],[CITY CODE]],'Sales &amp; Purchases Data '!$F:$H, 2, FALSE), "$0.00")</f>
        <v>0</v>
      </c>
      <c r="H14" s="101">
        <f>IFERROR(VLOOKUP(Table2[[#This Row],[CITY CODE]],'Sales &amp; Purchases Data '!$F:$H, 3, FALSE), "$0.00")</f>
        <v>0</v>
      </c>
      <c r="I14" s="85">
        <f>IF(Table2[[#This Row],[TAXABLE AMOUNT]]= "Discontinued", H14, G14+H14)</f>
        <v>0</v>
      </c>
      <c r="J14" s="42">
        <v>2.5000000000000001E-2</v>
      </c>
      <c r="K14" s="70">
        <f t="shared" si="0"/>
        <v>0</v>
      </c>
      <c r="L14" s="75"/>
      <c r="M14" s="23"/>
      <c r="N14" s="24"/>
      <c r="O14" s="25"/>
      <c r="P14" s="26" t="s">
        <v>36</v>
      </c>
      <c r="Q14" s="26" t="s">
        <v>50</v>
      </c>
      <c r="R14" s="25"/>
    </row>
    <row r="15" spans="1:18" s="4" customFormat="1" ht="18" customHeight="1" x14ac:dyDescent="0.3">
      <c r="A15" s="182"/>
      <c r="B15" s="182"/>
      <c r="C15" s="183"/>
      <c r="D15" s="43" t="s">
        <v>1</v>
      </c>
      <c r="E15" s="112"/>
      <c r="F15" s="41">
        <v>194</v>
      </c>
      <c r="G15" s="99">
        <f>IFERROR(VLOOKUP(Table2[[#This Row],[CITY CODE]],'Sales &amp; Purchases Data '!$F:$H, 2, FALSE), "$0.00")</f>
        <v>0</v>
      </c>
      <c r="H15" s="101">
        <f>IFERROR(VLOOKUP(Table2[[#This Row],[CITY CODE]],'Sales &amp; Purchases Data '!$F:$H, 3, FALSE), "$0.00")</f>
        <v>0</v>
      </c>
      <c r="I15" s="85">
        <f>IF(Table2[[#This Row],[TAXABLE AMOUNT]]= "Discontinued", H15, G15+H15)</f>
        <v>0</v>
      </c>
      <c r="J15" s="42">
        <v>5.0000000000000001E-3</v>
      </c>
      <c r="K15" s="70">
        <f t="shared" si="0"/>
        <v>0</v>
      </c>
      <c r="L15" s="75"/>
      <c r="M15" s="23"/>
      <c r="N15" s="24"/>
      <c r="O15" s="25"/>
      <c r="P15" s="26" t="s">
        <v>37</v>
      </c>
      <c r="Q15" s="26" t="s">
        <v>51</v>
      </c>
      <c r="R15" s="25"/>
    </row>
    <row r="16" spans="1:18" s="4" customFormat="1" ht="18" customHeight="1" x14ac:dyDescent="0.3">
      <c r="A16" s="30"/>
      <c r="B16" s="30"/>
      <c r="C16" s="31"/>
      <c r="D16" s="34" t="s">
        <v>76</v>
      </c>
      <c r="E16" s="113"/>
      <c r="F16" s="57"/>
      <c r="G16" s="58"/>
      <c r="H16" s="92"/>
      <c r="I16" s="86"/>
      <c r="J16" s="59"/>
      <c r="K16" s="71"/>
      <c r="L16" s="75"/>
      <c r="M16" s="23"/>
      <c r="N16" s="24"/>
      <c r="O16" s="25"/>
      <c r="P16" s="26"/>
      <c r="Q16" s="26"/>
      <c r="R16" s="25"/>
    </row>
    <row r="17" spans="1:18" s="4" customFormat="1" ht="18" customHeight="1" x14ac:dyDescent="0.35">
      <c r="A17" s="182"/>
      <c r="B17" s="182"/>
      <c r="C17" s="183"/>
      <c r="D17" s="44" t="s">
        <v>135</v>
      </c>
      <c r="E17" s="115">
        <v>43556</v>
      </c>
      <c r="F17" s="38">
        <v>649</v>
      </c>
      <c r="G17" s="99">
        <f>IFERROR(VLOOKUP(Table2[[#This Row],[CITY CODE]],'Sales &amp; Purchases Data '!$F:$H, 2, FALSE), "$0.00")</f>
        <v>0</v>
      </c>
      <c r="H17" s="101">
        <f>IFERROR(VLOOKUP(Table2[[#This Row],[CITY CODE]],'Sales &amp; Purchases Data '!$F:$H, 3, FALSE), "$0.00")</f>
        <v>0</v>
      </c>
      <c r="I17" s="87">
        <f>IF(Table2[[#This Row],[TAXABLE AMOUNT]]= "Discontinued", H17, G17+H17)</f>
        <v>0</v>
      </c>
      <c r="J17" s="45">
        <v>0.01</v>
      </c>
      <c r="K17" s="72">
        <f t="shared" si="0"/>
        <v>0</v>
      </c>
      <c r="L17" s="75"/>
      <c r="M17" s="23"/>
      <c r="N17" s="24"/>
      <c r="O17" s="25"/>
      <c r="P17" s="26" t="s">
        <v>38</v>
      </c>
      <c r="Q17" s="26" t="s">
        <v>52</v>
      </c>
      <c r="R17" s="25"/>
    </row>
    <row r="18" spans="1:18" s="4" customFormat="1" ht="18" customHeight="1" x14ac:dyDescent="0.3">
      <c r="A18" s="182"/>
      <c r="B18" s="182"/>
      <c r="C18" s="183"/>
      <c r="D18" s="40" t="s">
        <v>331</v>
      </c>
      <c r="E18" s="112"/>
      <c r="F18" s="41">
        <v>381</v>
      </c>
      <c r="G18" s="99">
        <f>IFERROR(VLOOKUP(Table2[[#This Row],[CITY CODE]],'Sales &amp; Purchases Data '!$F:$H, 2, FALSE), "$0.00")</f>
        <v>0</v>
      </c>
      <c r="H18" s="101">
        <f>IFERROR(VLOOKUP(Table2[[#This Row],[CITY CODE]],'Sales &amp; Purchases Data '!$F:$H, 3, FALSE), "$0.00")</f>
        <v>0</v>
      </c>
      <c r="I18" s="85">
        <f>IF(Table2[[#This Row],[TAXABLE AMOUNT]]= "Discontinued", H18, G18+H18)</f>
        <v>0</v>
      </c>
      <c r="J18" s="42">
        <v>5.0000000000000001E-3</v>
      </c>
      <c r="K18" s="70">
        <f t="shared" si="0"/>
        <v>0</v>
      </c>
      <c r="L18" s="75"/>
      <c r="M18" s="23"/>
      <c r="N18" s="24"/>
      <c r="O18" s="25"/>
      <c r="P18" s="26" t="s">
        <v>38</v>
      </c>
      <c r="Q18" s="26" t="s">
        <v>53</v>
      </c>
      <c r="R18" s="25"/>
    </row>
    <row r="19" spans="1:18" s="4" customFormat="1" ht="18" customHeight="1" x14ac:dyDescent="0.3">
      <c r="A19" s="30"/>
      <c r="B19" s="30"/>
      <c r="C19" s="31"/>
      <c r="D19" s="34" t="s">
        <v>77</v>
      </c>
      <c r="E19" s="116"/>
      <c r="F19" s="57"/>
      <c r="G19" s="58"/>
      <c r="H19" s="92"/>
      <c r="I19" s="86"/>
      <c r="J19" s="59"/>
      <c r="K19" s="71"/>
      <c r="L19" s="75"/>
      <c r="M19" s="23"/>
      <c r="N19" s="24"/>
      <c r="O19" s="25"/>
      <c r="P19" s="26"/>
      <c r="Q19" s="26"/>
      <c r="R19" s="25"/>
    </row>
    <row r="20" spans="1:18" s="4" customFormat="1" ht="18" customHeight="1" x14ac:dyDescent="0.35">
      <c r="A20" s="182"/>
      <c r="B20" s="182"/>
      <c r="C20" s="183"/>
      <c r="D20" s="46" t="s">
        <v>136</v>
      </c>
      <c r="E20" s="115">
        <v>43556</v>
      </c>
      <c r="F20" s="38">
        <v>650</v>
      </c>
      <c r="G20" s="99">
        <f>IFERROR(VLOOKUP(Table2[[#This Row],[CITY CODE]],'Sales &amp; Purchases Data '!$F:$H, 2, FALSE), "$0.00")</f>
        <v>0</v>
      </c>
      <c r="H20" s="102">
        <f>IFERROR(VLOOKUP(Table2[[#This Row],[CITY CODE]],'Sales &amp; Purchases Data '!$F:$H, 3, FALSE), "$0.00")</f>
        <v>0</v>
      </c>
      <c r="I20" s="85">
        <f>IF(Table2[[#This Row],[TAXABLE AMOUNT]]= "Discontinued", H20, G20+H20)</f>
        <v>0</v>
      </c>
      <c r="J20" s="47">
        <v>5.0000000000000001E-3</v>
      </c>
      <c r="K20" s="72">
        <f t="shared" si="0"/>
        <v>0</v>
      </c>
      <c r="L20" s="75"/>
      <c r="M20" s="23"/>
      <c r="N20" s="27"/>
      <c r="O20" s="25"/>
      <c r="P20" s="26" t="s">
        <v>39</v>
      </c>
      <c r="Q20" s="26" t="s">
        <v>54</v>
      </c>
      <c r="R20" s="25"/>
    </row>
    <row r="21" spans="1:18" s="4" customFormat="1" ht="18" customHeight="1" x14ac:dyDescent="0.3">
      <c r="A21" s="30"/>
      <c r="B21" s="30"/>
      <c r="C21" s="31"/>
      <c r="D21" s="60" t="s">
        <v>78</v>
      </c>
      <c r="E21" s="116"/>
      <c r="F21" s="57"/>
      <c r="G21" s="58"/>
      <c r="H21" s="92"/>
      <c r="I21" s="86"/>
      <c r="J21" s="59"/>
      <c r="K21" s="71"/>
      <c r="L21" s="75"/>
      <c r="M21" s="23"/>
      <c r="N21" s="27"/>
      <c r="O21" s="25"/>
      <c r="P21" s="26"/>
      <c r="Q21" s="26"/>
      <c r="R21" s="25"/>
    </row>
    <row r="22" spans="1:18" s="4" customFormat="1" ht="18" customHeight="1" x14ac:dyDescent="0.35">
      <c r="A22" s="182"/>
      <c r="B22" s="182"/>
      <c r="C22" s="183"/>
      <c r="D22" s="48" t="s">
        <v>137</v>
      </c>
      <c r="E22" s="112"/>
      <c r="F22" s="41">
        <v>139</v>
      </c>
      <c r="G22" s="99">
        <f>IFERROR(VLOOKUP(Table2[[#This Row],[CITY CODE]],'Sales &amp; Purchases Data '!$F:$H, 2, FALSE), "$0.00")</f>
        <v>0</v>
      </c>
      <c r="H22" s="101">
        <f>IFERROR(VLOOKUP(Table2[[#This Row],[CITY CODE]],'Sales &amp; Purchases Data '!$F:$H, 3, FALSE), "$0.00")</f>
        <v>0</v>
      </c>
      <c r="I22" s="85">
        <f>IF(Table2[[#This Row],[TAXABLE AMOUNT]]= "Discontinued", H22, G22+H22)</f>
        <v>0</v>
      </c>
      <c r="J22" s="42">
        <v>5.0000000000000001E-3</v>
      </c>
      <c r="K22" s="70">
        <f t="shared" si="0"/>
        <v>0</v>
      </c>
      <c r="L22" s="75"/>
      <c r="M22" s="23"/>
      <c r="N22" s="24"/>
      <c r="O22" s="25"/>
      <c r="P22" s="26" t="s">
        <v>40</v>
      </c>
      <c r="Q22" s="26" t="s">
        <v>55</v>
      </c>
      <c r="R22" s="25"/>
    </row>
    <row r="23" spans="1:18" s="4" customFormat="1" ht="18" customHeight="1" x14ac:dyDescent="0.3">
      <c r="A23" s="182"/>
      <c r="B23" s="182"/>
      <c r="C23" s="183"/>
      <c r="D23" s="43" t="s">
        <v>2</v>
      </c>
      <c r="E23" s="117"/>
      <c r="F23" s="49">
        <v>25</v>
      </c>
      <c r="G23" s="99">
        <f>IFERROR(VLOOKUP(Table2[[#This Row],[CITY CODE]],'Sales &amp; Purchases Data '!$F:$H, 2, FALSE), "$0.00")</f>
        <v>0</v>
      </c>
      <c r="H23" s="101">
        <f>IFERROR(VLOOKUP(Table2[[#This Row],[CITY CODE]],'Sales &amp; Purchases Data '!$F:$H, 3, FALSE), "$0.00")</f>
        <v>0</v>
      </c>
      <c r="I23" s="85">
        <f>IF(Table2[[#This Row],[TAXABLE AMOUNT]]= "Discontinued", H23, G23+H23)</f>
        <v>0</v>
      </c>
      <c r="J23" s="45">
        <v>0.01</v>
      </c>
      <c r="K23" s="70">
        <f t="shared" si="0"/>
        <v>0</v>
      </c>
      <c r="L23" s="75"/>
      <c r="M23" s="23"/>
      <c r="N23" s="24"/>
      <c r="O23" s="25"/>
      <c r="P23" s="26" t="s">
        <v>41</v>
      </c>
      <c r="Q23" s="26" t="s">
        <v>56</v>
      </c>
      <c r="R23" s="25"/>
    </row>
    <row r="24" spans="1:18" s="4" customFormat="1" ht="18" customHeight="1" x14ac:dyDescent="0.3">
      <c r="A24" s="182"/>
      <c r="B24" s="182"/>
      <c r="C24" s="183"/>
      <c r="D24" s="40" t="s">
        <v>138</v>
      </c>
      <c r="E24" s="112">
        <v>43556</v>
      </c>
      <c r="F24" s="41">
        <v>652</v>
      </c>
      <c r="G24" s="99">
        <f>IFERROR(VLOOKUP(Table2[[#This Row],[CITY CODE]],'Sales &amp; Purchases Data '!$F:$H, 2, FALSE), "$0.00")</f>
        <v>0</v>
      </c>
      <c r="H24" s="101">
        <f>IFERROR(VLOOKUP(Table2[[#This Row],[CITY CODE]],'Sales &amp; Purchases Data '!$F:$H, 3, FALSE), "$0.00")</f>
        <v>0</v>
      </c>
      <c r="I24" s="85">
        <f>IF(Table2[[#This Row],[TAXABLE AMOUNT]]= "Discontinued", H24, G24+H24)</f>
        <v>0</v>
      </c>
      <c r="J24" s="45">
        <v>0.02</v>
      </c>
      <c r="K24" s="70">
        <f t="shared" si="0"/>
        <v>0</v>
      </c>
      <c r="L24" s="75"/>
      <c r="M24" s="23"/>
      <c r="N24" s="24"/>
      <c r="O24" s="25"/>
      <c r="P24" s="26" t="s">
        <v>41</v>
      </c>
      <c r="Q24" s="26" t="s">
        <v>57</v>
      </c>
      <c r="R24" s="25"/>
    </row>
    <row r="25" spans="1:18" s="4" customFormat="1" ht="18" customHeight="1" x14ac:dyDescent="0.3">
      <c r="A25" s="182"/>
      <c r="B25" s="182"/>
      <c r="C25" s="183"/>
      <c r="D25" s="40" t="s">
        <v>139</v>
      </c>
      <c r="E25" s="112"/>
      <c r="F25" s="41">
        <v>242</v>
      </c>
      <c r="G25" s="99">
        <f>IFERROR(VLOOKUP(Table2[[#This Row],[CITY CODE]],'Sales &amp; Purchases Data '!$F:$H, 2, FALSE), "$0.00")</f>
        <v>0</v>
      </c>
      <c r="H25" s="101">
        <f>IFERROR(VLOOKUP(Table2[[#This Row],[CITY CODE]],'Sales &amp; Purchases Data '!$F:$H, 3, FALSE), "$0.00")</f>
        <v>0</v>
      </c>
      <c r="I25" s="85">
        <f>IF(Table2[[#This Row],[TAXABLE AMOUNT]]= "Discontinued", H25, G25+H25)</f>
        <v>0</v>
      </c>
      <c r="J25" s="42">
        <v>1.4999999999999999E-2</v>
      </c>
      <c r="K25" s="70">
        <f t="shared" si="0"/>
        <v>0</v>
      </c>
      <c r="L25" s="75"/>
      <c r="M25" s="23"/>
      <c r="N25" s="24"/>
      <c r="O25" s="25"/>
      <c r="P25" s="26" t="s">
        <v>41</v>
      </c>
      <c r="Q25" s="26" t="s">
        <v>58</v>
      </c>
      <c r="R25" s="25"/>
    </row>
    <row r="26" spans="1:18" s="4" customFormat="1" ht="18" customHeight="1" x14ac:dyDescent="0.3">
      <c r="A26" s="182"/>
      <c r="B26" s="182"/>
      <c r="C26" s="183"/>
      <c r="D26" s="40" t="s">
        <v>140</v>
      </c>
      <c r="E26" s="112"/>
      <c r="F26" s="41">
        <v>383</v>
      </c>
      <c r="G26" s="99">
        <f>IFERROR(VLOOKUP(Table2[[#This Row],[CITY CODE]],'Sales &amp; Purchases Data '!$F:$H, 2, FALSE), "$0.00")</f>
        <v>0</v>
      </c>
      <c r="H26" s="101">
        <f>IFERROR(VLOOKUP(Table2[[#This Row],[CITY CODE]],'Sales &amp; Purchases Data '!$F:$H, 3, FALSE), "$0.00")</f>
        <v>0</v>
      </c>
      <c r="I26" s="85">
        <f>IF(Table2[[#This Row],[TAXABLE AMOUNT]]= "Discontinued", H26, G26+H26)</f>
        <v>0</v>
      </c>
      <c r="J26" s="42">
        <v>2.5000000000000001E-2</v>
      </c>
      <c r="K26" s="70">
        <f t="shared" si="0"/>
        <v>0</v>
      </c>
      <c r="L26" s="75"/>
      <c r="M26" s="23"/>
      <c r="N26" s="24"/>
      <c r="O26" s="25"/>
      <c r="P26" s="26" t="s">
        <v>41</v>
      </c>
      <c r="Q26" s="26" t="s">
        <v>59</v>
      </c>
      <c r="R26" s="25"/>
    </row>
    <row r="27" spans="1:18" s="4" customFormat="1" ht="18" customHeight="1" x14ac:dyDescent="0.3">
      <c r="A27" s="182"/>
      <c r="B27" s="182"/>
      <c r="C27" s="183"/>
      <c r="D27" s="40" t="s">
        <v>141</v>
      </c>
      <c r="E27" s="112"/>
      <c r="F27" s="41">
        <v>286</v>
      </c>
      <c r="G27" s="99">
        <f>IFERROR(VLOOKUP(Table2[[#This Row],[CITY CODE]],'Sales &amp; Purchases Data '!$F:$H, 2, FALSE), "$0.00")</f>
        <v>0</v>
      </c>
      <c r="H27" s="101">
        <f>IFERROR(VLOOKUP(Table2[[#This Row],[CITY CODE]],'Sales &amp; Purchases Data '!$F:$H, 3, FALSE), "$0.00")</f>
        <v>0</v>
      </c>
      <c r="I27" s="85">
        <f>IF(Table2[[#This Row],[TAXABLE AMOUNT]]= "Discontinued", H27, G27+H27)</f>
        <v>0</v>
      </c>
      <c r="J27" s="42">
        <v>1.4999999999999999E-2</v>
      </c>
      <c r="K27" s="70">
        <f t="shared" si="0"/>
        <v>0</v>
      </c>
      <c r="L27" s="75"/>
      <c r="M27" s="23"/>
      <c r="N27" s="24"/>
      <c r="O27" s="25"/>
      <c r="P27" s="26" t="s">
        <v>41</v>
      </c>
      <c r="Q27" s="26" t="s">
        <v>60</v>
      </c>
      <c r="R27" s="25"/>
    </row>
    <row r="28" spans="1:18" s="4" customFormat="1" ht="18" customHeight="1" x14ac:dyDescent="0.3">
      <c r="A28" s="182"/>
      <c r="B28" s="182"/>
      <c r="C28" s="183"/>
      <c r="D28" s="40" t="s">
        <v>142</v>
      </c>
      <c r="E28" s="112">
        <v>43556</v>
      </c>
      <c r="F28" s="41">
        <v>654</v>
      </c>
      <c r="G28" s="99">
        <f>IFERROR(VLOOKUP(Table2[[#This Row],[CITY CODE]],'Sales &amp; Purchases Data '!$F:$H, 2, FALSE), "$0.00")</f>
        <v>0</v>
      </c>
      <c r="H28" s="101">
        <f>IFERROR(VLOOKUP(Table2[[#This Row],[CITY CODE]],'Sales &amp; Purchases Data '!$F:$H, 3, FALSE), "$0.00")</f>
        <v>0</v>
      </c>
      <c r="I28" s="85">
        <f>IF(Table2[[#This Row],[TAXABLE AMOUNT]]= "Discontinued", H28, G28+H28)</f>
        <v>0</v>
      </c>
      <c r="J28" s="45">
        <v>0.02</v>
      </c>
      <c r="K28" s="70">
        <f t="shared" si="0"/>
        <v>0</v>
      </c>
      <c r="L28" s="75"/>
      <c r="M28" s="23"/>
      <c r="N28" s="24"/>
      <c r="O28" s="25"/>
      <c r="P28" s="26" t="s">
        <v>41</v>
      </c>
      <c r="Q28" s="26" t="s">
        <v>61</v>
      </c>
      <c r="R28" s="25"/>
    </row>
    <row r="29" spans="1:18" s="4" customFormat="1" ht="18" customHeight="1" x14ac:dyDescent="0.3">
      <c r="A29" s="182"/>
      <c r="B29" s="182"/>
      <c r="C29" s="183"/>
      <c r="D29" s="40" t="s">
        <v>332</v>
      </c>
      <c r="E29" s="112"/>
      <c r="F29" s="41">
        <v>301</v>
      </c>
      <c r="G29" s="99">
        <f>IFERROR(VLOOKUP(Table2[[#This Row],[CITY CODE]],'Sales &amp; Purchases Data '!$F:$H, 2, FALSE), "$0.00")</f>
        <v>0</v>
      </c>
      <c r="H29" s="101">
        <f>IFERROR(VLOOKUP(Table2[[#This Row],[CITY CODE]],'Sales &amp; Purchases Data '!$F:$H, 3, FALSE), "$0.00")</f>
        <v>0</v>
      </c>
      <c r="I29" s="85">
        <f>IF(Table2[[#This Row],[TAXABLE AMOUNT]]= "Discontinued", H29, G29+H29)</f>
        <v>0</v>
      </c>
      <c r="J29" s="45">
        <v>0.02</v>
      </c>
      <c r="K29" s="70">
        <f t="shared" si="0"/>
        <v>0</v>
      </c>
      <c r="L29" s="75"/>
      <c r="M29" s="23"/>
      <c r="N29" s="24"/>
      <c r="O29" s="25"/>
      <c r="P29" s="26" t="s">
        <v>41</v>
      </c>
      <c r="Q29" s="26" t="s">
        <v>62</v>
      </c>
      <c r="R29" s="25"/>
    </row>
    <row r="30" spans="1:18" s="4" customFormat="1" ht="18" customHeight="1" x14ac:dyDescent="0.3">
      <c r="A30" s="182"/>
      <c r="B30" s="182"/>
      <c r="C30" s="183"/>
      <c r="D30" s="40" t="s">
        <v>143</v>
      </c>
      <c r="E30" s="112"/>
      <c r="F30" s="41">
        <v>303</v>
      </c>
      <c r="G30" s="99">
        <f>IFERROR(VLOOKUP(Table2[[#This Row],[CITY CODE]],'Sales &amp; Purchases Data '!$F:$H, 2, FALSE), "$0.00")</f>
        <v>0</v>
      </c>
      <c r="H30" s="101">
        <f>IFERROR(VLOOKUP(Table2[[#This Row],[CITY CODE]],'Sales &amp; Purchases Data '!$F:$H, 3, FALSE), "$0.00")</f>
        <v>0</v>
      </c>
      <c r="I30" s="85">
        <f>IF(Table2[[#This Row],[TAXABLE AMOUNT]]= "Discontinued", H30, G30+H30)</f>
        <v>0</v>
      </c>
      <c r="J30" s="42">
        <v>1.4999999999999999E-2</v>
      </c>
      <c r="K30" s="70">
        <f t="shared" si="0"/>
        <v>0</v>
      </c>
      <c r="L30" s="186" t="s">
        <v>113</v>
      </c>
      <c r="M30" s="187"/>
      <c r="N30" s="187"/>
      <c r="O30" s="25"/>
      <c r="P30" s="26" t="s">
        <v>41</v>
      </c>
      <c r="Q30" s="26" t="s">
        <v>63</v>
      </c>
      <c r="R30" s="25"/>
    </row>
    <row r="31" spans="1:18" s="4" customFormat="1" ht="18" customHeight="1" x14ac:dyDescent="0.3">
      <c r="A31" s="182"/>
      <c r="B31" s="182"/>
      <c r="C31" s="183"/>
      <c r="D31" s="40" t="s">
        <v>144</v>
      </c>
      <c r="E31" s="112"/>
      <c r="F31" s="41">
        <v>385</v>
      </c>
      <c r="G31" s="99">
        <f>IFERROR(VLOOKUP(Table2[[#This Row],[CITY CODE]],'Sales &amp; Purchases Data '!$F:$H, 2, FALSE), "$0.00")</f>
        <v>0</v>
      </c>
      <c r="H31" s="101">
        <f>IFERROR(VLOOKUP(Table2[[#This Row],[CITY CODE]],'Sales &amp; Purchases Data '!$F:$H, 3, FALSE), "$0.00")</f>
        <v>0</v>
      </c>
      <c r="I31" s="85">
        <f>IF(Table2[[#This Row],[TAXABLE AMOUNT]]= "Discontinued", H31, G31+H31)</f>
        <v>0</v>
      </c>
      <c r="J31" s="45">
        <v>0.02</v>
      </c>
      <c r="K31" s="70">
        <f t="shared" si="0"/>
        <v>0</v>
      </c>
      <c r="L31" s="188"/>
      <c r="M31" s="187"/>
      <c r="N31" s="187"/>
      <c r="O31" s="25"/>
      <c r="P31" s="26" t="s">
        <v>41</v>
      </c>
      <c r="Q31" s="26" t="s">
        <v>64</v>
      </c>
      <c r="R31" s="25"/>
    </row>
    <row r="32" spans="1:18" s="4" customFormat="1" ht="18" customHeight="1" x14ac:dyDescent="0.3">
      <c r="A32" s="182"/>
      <c r="B32" s="182"/>
      <c r="C32" s="183"/>
      <c r="D32" s="40" t="s">
        <v>145</v>
      </c>
      <c r="E32" s="112"/>
      <c r="F32" s="41">
        <v>288</v>
      </c>
      <c r="G32" s="99">
        <f>IFERROR(VLOOKUP(Table2[[#This Row],[CITY CODE]],'Sales &amp; Purchases Data '!$F:$H, 2, FALSE), "$0.00")</f>
        <v>0</v>
      </c>
      <c r="H32" s="101">
        <f>IFERROR(VLOOKUP(Table2[[#This Row],[CITY CODE]],'Sales &amp; Purchases Data '!$F:$H, 3, FALSE), "$0.00")</f>
        <v>0</v>
      </c>
      <c r="I32" s="85">
        <f>IF(Table2[[#This Row],[TAXABLE AMOUNT]]= "Discontinued", H32, G32+H32)</f>
        <v>0</v>
      </c>
      <c r="J32" s="42">
        <v>1.4999999999999999E-2</v>
      </c>
      <c r="K32" s="70">
        <f t="shared" si="0"/>
        <v>0</v>
      </c>
      <c r="L32" s="188"/>
      <c r="M32" s="187"/>
      <c r="N32" s="187"/>
      <c r="O32" s="25"/>
      <c r="P32" s="26" t="s">
        <v>41</v>
      </c>
      <c r="Q32" s="26" t="s">
        <v>65</v>
      </c>
      <c r="R32" s="25"/>
    </row>
    <row r="33" spans="1:18" s="4" customFormat="1" ht="18" customHeight="1" x14ac:dyDescent="0.3">
      <c r="A33" s="182"/>
      <c r="B33" s="182"/>
      <c r="C33" s="183"/>
      <c r="D33" s="40" t="s">
        <v>146</v>
      </c>
      <c r="E33" s="112">
        <v>42826</v>
      </c>
      <c r="F33" s="41">
        <v>455</v>
      </c>
      <c r="G33" s="99">
        <f>IFERROR(VLOOKUP(Table2[[#This Row],[CITY CODE]],'Sales &amp; Purchases Data '!$F:$H, 2, FALSE), "$0.00")</f>
        <v>0</v>
      </c>
      <c r="H33" s="101">
        <f>IFERROR(VLOOKUP(Table2[[#This Row],[CITY CODE]],'Sales &amp; Purchases Data '!$F:$H, 3, FALSE), "$0.00")</f>
        <v>0</v>
      </c>
      <c r="I33" s="85">
        <f>IF(Table2[[#This Row],[TAXABLE AMOUNT]]= "Discontinued", H33, G33+H33)</f>
        <v>0</v>
      </c>
      <c r="J33" s="42">
        <v>1.4999999999999999E-2</v>
      </c>
      <c r="K33" s="70">
        <f t="shared" si="0"/>
        <v>0</v>
      </c>
      <c r="L33" s="188"/>
      <c r="M33" s="187"/>
      <c r="N33" s="187"/>
      <c r="O33" s="25"/>
      <c r="P33" s="26" t="s">
        <v>41</v>
      </c>
      <c r="Q33" s="26" t="s">
        <v>66</v>
      </c>
      <c r="R33" s="25"/>
    </row>
    <row r="34" spans="1:18" s="4" customFormat="1" ht="18" customHeight="1" x14ac:dyDescent="0.3">
      <c r="A34" s="182"/>
      <c r="B34" s="182"/>
      <c r="C34" s="183"/>
      <c r="D34" s="40" t="s">
        <v>147</v>
      </c>
      <c r="E34" s="112"/>
      <c r="F34" s="41">
        <v>387</v>
      </c>
      <c r="G34" s="99">
        <f>IFERROR(VLOOKUP(Table2[[#This Row],[CITY CODE]],'Sales &amp; Purchases Data '!$F:$H, 2, FALSE), "$0.00")</f>
        <v>0</v>
      </c>
      <c r="H34" s="101">
        <f>IFERROR(VLOOKUP(Table2[[#This Row],[CITY CODE]],'Sales &amp; Purchases Data '!$F:$H, 3, FALSE), "$0.00")</f>
        <v>0</v>
      </c>
      <c r="I34" s="85">
        <f>IF(Table2[[#This Row],[TAXABLE AMOUNT]]= "Discontinued", H34, G34+H34)</f>
        <v>0</v>
      </c>
      <c r="J34" s="45">
        <v>0.02</v>
      </c>
      <c r="K34" s="70">
        <f t="shared" si="0"/>
        <v>0</v>
      </c>
      <c r="L34" s="188"/>
      <c r="M34" s="187"/>
      <c r="N34" s="187"/>
      <c r="O34" s="25"/>
      <c r="P34" s="26" t="s">
        <v>41</v>
      </c>
      <c r="Q34" s="26" t="s">
        <v>67</v>
      </c>
      <c r="R34" s="25"/>
    </row>
    <row r="35" spans="1:18" s="4" customFormat="1" ht="18" customHeight="1" x14ac:dyDescent="0.3">
      <c r="A35" s="182"/>
      <c r="B35" s="182"/>
      <c r="C35" s="183"/>
      <c r="D35" s="40" t="s">
        <v>148</v>
      </c>
      <c r="E35" s="112">
        <v>43009</v>
      </c>
      <c r="F35" s="41">
        <v>609</v>
      </c>
      <c r="G35" s="99">
        <f>IFERROR(VLOOKUP(Table2[[#This Row],[CITY CODE]],'Sales &amp; Purchases Data '!$F:$H, 2, FALSE), "$0.00")</f>
        <v>0</v>
      </c>
      <c r="H35" s="101">
        <f>IFERROR(VLOOKUP(Table2[[#This Row],[CITY CODE]],'Sales &amp; Purchases Data '!$F:$H, 3, FALSE), "$0.00")</f>
        <v>0</v>
      </c>
      <c r="I35" s="85">
        <f>IF(Table2[[#This Row],[TAXABLE AMOUNT]]= "Discontinued", H35, G35+H35)</f>
        <v>0</v>
      </c>
      <c r="J35" s="42">
        <v>1.4999999999999999E-2</v>
      </c>
      <c r="K35" s="70">
        <f t="shared" si="0"/>
        <v>0</v>
      </c>
      <c r="L35" s="188"/>
      <c r="M35" s="187"/>
      <c r="N35" s="187"/>
      <c r="O35" s="25"/>
      <c r="P35" s="26" t="s">
        <v>41</v>
      </c>
      <c r="Q35" s="26" t="s">
        <v>68</v>
      </c>
      <c r="R35" s="25"/>
    </row>
    <row r="36" spans="1:18" s="4" customFormat="1" ht="18" customHeight="1" x14ac:dyDescent="0.3">
      <c r="A36" s="182"/>
      <c r="B36" s="182"/>
      <c r="C36" s="183"/>
      <c r="D36" s="43" t="s">
        <v>3</v>
      </c>
      <c r="E36" s="117"/>
      <c r="F36" s="41">
        <v>388</v>
      </c>
      <c r="G36" s="99">
        <f>IFERROR(VLOOKUP(Table2[[#This Row],[CITY CODE]],'Sales &amp; Purchases Data '!$F:$H, 2, FALSE), "$0.00")</f>
        <v>0</v>
      </c>
      <c r="H36" s="101">
        <f>IFERROR(VLOOKUP(Table2[[#This Row],[CITY CODE]],'Sales &amp; Purchases Data '!$F:$H, 3, FALSE), "$0.00")</f>
        <v>0</v>
      </c>
      <c r="I36" s="85">
        <f>IF(Table2[[#This Row],[TAXABLE AMOUNT]]= "Discontinued", H36, G36+H36)</f>
        <v>0</v>
      </c>
      <c r="J36" s="50">
        <v>2.5000000000000001E-3</v>
      </c>
      <c r="K36" s="70">
        <f t="shared" si="0"/>
        <v>0</v>
      </c>
      <c r="L36" s="188"/>
      <c r="M36" s="187"/>
      <c r="N36" s="187"/>
      <c r="O36" s="25"/>
      <c r="P36" s="26" t="s">
        <v>42</v>
      </c>
      <c r="Q36" s="26" t="s">
        <v>69</v>
      </c>
      <c r="R36" s="25"/>
    </row>
    <row r="37" spans="1:18" s="4" customFormat="1" ht="18" customHeight="1" x14ac:dyDescent="0.3">
      <c r="A37" s="30"/>
      <c r="B37" s="30"/>
      <c r="C37" s="31"/>
      <c r="D37" s="61" t="s">
        <v>79</v>
      </c>
      <c r="E37" s="118"/>
      <c r="F37" s="57"/>
      <c r="G37" s="58"/>
      <c r="H37" s="92"/>
      <c r="I37" s="86"/>
      <c r="J37" s="59"/>
      <c r="K37" s="71"/>
      <c r="L37" s="188"/>
      <c r="M37" s="187"/>
      <c r="N37" s="187"/>
      <c r="O37" s="25"/>
      <c r="P37" s="26"/>
      <c r="Q37" s="26"/>
      <c r="R37" s="25"/>
    </row>
    <row r="38" spans="1:18" s="4" customFormat="1" ht="18" customHeight="1" x14ac:dyDescent="0.3">
      <c r="A38" s="182"/>
      <c r="B38" s="182"/>
      <c r="C38" s="183"/>
      <c r="D38" s="40" t="s">
        <v>149</v>
      </c>
      <c r="E38" s="112">
        <v>42826</v>
      </c>
      <c r="F38" s="41">
        <v>457</v>
      </c>
      <c r="G38" s="99">
        <f>IFERROR(VLOOKUP(Table2[[#This Row],[CITY CODE]],'Sales &amp; Purchases Data '!$F:$H, 2, FALSE), "$0.00")</f>
        <v>0</v>
      </c>
      <c r="H38" s="101">
        <f>IFERROR(VLOOKUP(Table2[[#This Row],[CITY CODE]],'Sales &amp; Purchases Data '!$F:$H, 3, FALSE), "$0.00")</f>
        <v>0</v>
      </c>
      <c r="I38" s="85">
        <f>IF(Table2[[#This Row],[TAXABLE AMOUNT]]= "Discontinued", H38, G38+H38)</f>
        <v>0</v>
      </c>
      <c r="J38" s="45">
        <v>0.01</v>
      </c>
      <c r="K38" s="70">
        <f t="shared" si="0"/>
        <v>0</v>
      </c>
      <c r="L38" s="188"/>
      <c r="M38" s="187"/>
      <c r="N38" s="187"/>
      <c r="O38" s="25"/>
      <c r="P38" s="26" t="s">
        <v>43</v>
      </c>
      <c r="Q38" s="26" t="s">
        <v>70</v>
      </c>
      <c r="R38" s="25"/>
    </row>
    <row r="39" spans="1:18" s="4" customFormat="1" ht="18" customHeight="1" x14ac:dyDescent="0.3">
      <c r="A39" s="182"/>
      <c r="B39" s="182"/>
      <c r="C39" s="183"/>
      <c r="D39" s="40" t="s">
        <v>340</v>
      </c>
      <c r="E39" s="112"/>
      <c r="F39" s="49">
        <v>97</v>
      </c>
      <c r="G39" s="99">
        <f>IFERROR(VLOOKUP(Table2[[#This Row],[CITY CODE]],'Sales &amp; Purchases Data '!$F:$H, 2, FALSE), "$0.00")</f>
        <v>0</v>
      </c>
      <c r="H39" s="101">
        <f>IFERROR(VLOOKUP(Table2[[#This Row],[CITY CODE]],'Sales &amp; Purchases Data '!$F:$H, 3, FALSE), "$0.00")</f>
        <v>0</v>
      </c>
      <c r="I39" s="85">
        <f>IF(Table2[[#This Row],[TAXABLE AMOUNT]]= "Discontinued", H39, G39+H39)</f>
        <v>0</v>
      </c>
      <c r="J39" s="42">
        <v>5.0000000000000001E-3</v>
      </c>
      <c r="K39" s="70">
        <f t="shared" si="0"/>
        <v>0</v>
      </c>
      <c r="L39" s="188"/>
      <c r="M39" s="187"/>
      <c r="N39" s="187"/>
      <c r="O39" s="25"/>
      <c r="P39" s="26" t="s">
        <v>43</v>
      </c>
      <c r="Q39" s="26" t="s">
        <v>71</v>
      </c>
      <c r="R39" s="25"/>
    </row>
    <row r="40" spans="1:18" s="4" customFormat="1" ht="18" customHeight="1" x14ac:dyDescent="0.3">
      <c r="A40" s="182"/>
      <c r="B40" s="182"/>
      <c r="C40" s="183"/>
      <c r="D40" s="43" t="s">
        <v>4</v>
      </c>
      <c r="E40" s="117"/>
      <c r="F40" s="49">
        <v>99</v>
      </c>
      <c r="G40" s="99">
        <f>IFERROR(VLOOKUP(Table2[[#This Row],[CITY CODE]],'Sales &amp; Purchases Data '!$F:$H, 2, FALSE), "$0.00")</f>
        <v>0</v>
      </c>
      <c r="H40" s="101">
        <f>IFERROR(VLOOKUP(Table2[[#This Row],[CITY CODE]],'Sales &amp; Purchases Data '!$F:$H, 3, FALSE), "$0.00")</f>
        <v>0</v>
      </c>
      <c r="I40" s="85">
        <f>IF(Table2[[#This Row],[TAXABLE AMOUNT]]= "Discontinued", H40, G40+H40)</f>
        <v>0</v>
      </c>
      <c r="J40" s="52">
        <v>7.2500000000000004E-3</v>
      </c>
      <c r="K40" s="70">
        <f t="shared" si="0"/>
        <v>0</v>
      </c>
      <c r="L40" s="188"/>
      <c r="M40" s="187"/>
      <c r="N40" s="187"/>
      <c r="O40" s="25"/>
      <c r="P40" s="26">
        <v>10</v>
      </c>
      <c r="Q40" s="26">
        <v>10998099</v>
      </c>
      <c r="R40" s="25"/>
    </row>
    <row r="41" spans="1:18" s="4" customFormat="1" ht="18" customHeight="1" x14ac:dyDescent="0.3">
      <c r="A41" s="182"/>
      <c r="B41" s="182"/>
      <c r="C41" s="183"/>
      <c r="D41" s="40" t="s">
        <v>150</v>
      </c>
      <c r="E41" s="112">
        <v>43556</v>
      </c>
      <c r="F41" s="41">
        <v>656</v>
      </c>
      <c r="G41" s="99">
        <f>IFERROR(VLOOKUP(Table2[[#This Row],[CITY CODE]],'Sales &amp; Purchases Data '!$F:$H, 2, FALSE), "$0.00")</f>
        <v>0</v>
      </c>
      <c r="H41" s="101">
        <f>IFERROR(VLOOKUP(Table2[[#This Row],[CITY CODE]],'Sales &amp; Purchases Data '!$F:$H, 3, FALSE), "$0.00")</f>
        <v>0</v>
      </c>
      <c r="I41" s="85">
        <f>IF(Table2[[#This Row],[TAXABLE AMOUNT]]= "Discontinued", H41, G41+H41)</f>
        <v>0</v>
      </c>
      <c r="J41" s="52">
        <v>1.7250000000000001E-2</v>
      </c>
      <c r="K41" s="70">
        <f t="shared" si="0"/>
        <v>0</v>
      </c>
      <c r="L41" s="188"/>
      <c r="M41" s="187"/>
      <c r="N41" s="187"/>
      <c r="O41" s="25"/>
      <c r="P41" s="26">
        <v>10</v>
      </c>
      <c r="Q41" s="26">
        <v>10002656</v>
      </c>
      <c r="R41" s="25"/>
    </row>
    <row r="42" spans="1:18" s="4" customFormat="1" ht="18" customHeight="1" x14ac:dyDescent="0.3">
      <c r="A42" s="182"/>
      <c r="B42" s="182"/>
      <c r="C42" s="183"/>
      <c r="D42" s="40" t="s">
        <v>151</v>
      </c>
      <c r="E42" s="112">
        <v>43556</v>
      </c>
      <c r="F42" s="41">
        <v>658</v>
      </c>
      <c r="G42" s="99">
        <f>IFERROR(VLOOKUP(Table2[[#This Row],[CITY CODE]],'Sales &amp; Purchases Data '!$F:$H, 2, FALSE), "$0.00")</f>
        <v>0</v>
      </c>
      <c r="H42" s="101">
        <f>IFERROR(VLOOKUP(Table2[[#This Row],[CITY CODE]],'Sales &amp; Purchases Data '!$F:$H, 3, FALSE), "$0.00")</f>
        <v>0</v>
      </c>
      <c r="I42" s="85">
        <f>IF(Table2[[#This Row],[TAXABLE AMOUNT]]= "Discontinued", H42, G42+H42)</f>
        <v>0</v>
      </c>
      <c r="J42" s="52">
        <v>1.7250000000000001E-2</v>
      </c>
      <c r="K42" s="70">
        <f t="shared" si="0"/>
        <v>0</v>
      </c>
      <c r="L42" s="188"/>
      <c r="M42" s="187"/>
      <c r="N42" s="187"/>
      <c r="O42" s="25"/>
      <c r="P42" s="26">
        <v>10</v>
      </c>
      <c r="Q42" s="26">
        <v>10004658</v>
      </c>
      <c r="R42" s="25"/>
    </row>
    <row r="43" spans="1:18" s="4" customFormat="1" ht="18" customHeight="1" x14ac:dyDescent="0.3">
      <c r="A43" s="182"/>
      <c r="B43" s="182"/>
      <c r="C43" s="183"/>
      <c r="D43" s="40" t="s">
        <v>152</v>
      </c>
      <c r="E43" s="112"/>
      <c r="F43" s="41">
        <v>352</v>
      </c>
      <c r="G43" s="99">
        <f>IFERROR(VLOOKUP(Table2[[#This Row],[CITY CODE]],'Sales &amp; Purchases Data '!$F:$H, 2, FALSE), "$0.00")</f>
        <v>0</v>
      </c>
      <c r="H43" s="101">
        <f>IFERROR(VLOOKUP(Table2[[#This Row],[CITY CODE]],'Sales &amp; Purchases Data '!$F:$H, 3, FALSE), "$0.00")</f>
        <v>0</v>
      </c>
      <c r="I43" s="85">
        <f>IF(Table2[[#This Row],[TAXABLE AMOUNT]]= "Discontinued", H43, G43+H43)</f>
        <v>0</v>
      </c>
      <c r="J43" s="52">
        <v>1.7250000000000001E-2</v>
      </c>
      <c r="K43" s="70">
        <f t="shared" si="0"/>
        <v>0</v>
      </c>
      <c r="L43" s="188"/>
      <c r="M43" s="187"/>
      <c r="N43" s="187"/>
      <c r="O43" s="25"/>
      <c r="P43" s="26">
        <v>10</v>
      </c>
      <c r="Q43" s="26">
        <v>10014352</v>
      </c>
      <c r="R43" s="25"/>
    </row>
    <row r="44" spans="1:18" s="4" customFormat="1" ht="18" customHeight="1" x14ac:dyDescent="0.3">
      <c r="A44" s="182"/>
      <c r="B44" s="182"/>
      <c r="C44" s="183"/>
      <c r="D44" s="40" t="s">
        <v>153</v>
      </c>
      <c r="E44" s="112">
        <v>43556</v>
      </c>
      <c r="F44" s="41">
        <v>660</v>
      </c>
      <c r="G44" s="99">
        <f>IFERROR(VLOOKUP(Table2[[#This Row],[CITY CODE]],'Sales &amp; Purchases Data '!$F:$H, 2, FALSE), "$0.00")</f>
        <v>0</v>
      </c>
      <c r="H44" s="101">
        <f>IFERROR(VLOOKUP(Table2[[#This Row],[CITY CODE]],'Sales &amp; Purchases Data '!$F:$H, 3, FALSE), "$0.00")</f>
        <v>0</v>
      </c>
      <c r="I44" s="85">
        <f>IF(Table2[[#This Row],[TAXABLE AMOUNT]]= "Discontinued", H44, G44+H44)</f>
        <v>0</v>
      </c>
      <c r="J44" s="52">
        <v>1.7250000000000001E-2</v>
      </c>
      <c r="K44" s="70">
        <f t="shared" si="0"/>
        <v>0</v>
      </c>
      <c r="L44" s="188"/>
      <c r="M44" s="187"/>
      <c r="N44" s="187"/>
      <c r="O44" s="25"/>
      <c r="P44" s="26">
        <v>10</v>
      </c>
      <c r="Q44" s="26">
        <v>10010660</v>
      </c>
      <c r="R44" s="25"/>
    </row>
    <row r="45" spans="1:18" s="4" customFormat="1" ht="18" customHeight="1" x14ac:dyDescent="0.3">
      <c r="A45" s="182"/>
      <c r="B45" s="182"/>
      <c r="C45" s="183"/>
      <c r="D45" s="40" t="s">
        <v>154</v>
      </c>
      <c r="E45" s="112">
        <v>43374</v>
      </c>
      <c r="F45" s="41">
        <v>636</v>
      </c>
      <c r="G45" s="99">
        <f>IFERROR(VLOOKUP(Table2[[#This Row],[CITY CODE]],'Sales &amp; Purchases Data '!$F:$H, 2, FALSE), "$0.00")</f>
        <v>0</v>
      </c>
      <c r="H45" s="101">
        <f>IFERROR(VLOOKUP(Table2[[#This Row],[CITY CODE]],'Sales &amp; Purchases Data '!$F:$H, 3, FALSE), "$0.00")</f>
        <v>0</v>
      </c>
      <c r="I45" s="85">
        <f>IF(Table2[[#This Row],[TAXABLE AMOUNT]]= "Discontinued", H45, G45+H45)</f>
        <v>0</v>
      </c>
      <c r="J45" s="52">
        <v>1.7250000000000001E-2</v>
      </c>
      <c r="K45" s="70">
        <f t="shared" si="0"/>
        <v>0</v>
      </c>
      <c r="L45" s="188"/>
      <c r="M45" s="187"/>
      <c r="N45" s="187"/>
      <c r="O45" s="25"/>
      <c r="P45" s="26">
        <v>10</v>
      </c>
      <c r="Q45" s="26">
        <v>10005636</v>
      </c>
      <c r="R45" s="25"/>
    </row>
    <row r="46" spans="1:18" s="4" customFormat="1" ht="18" customHeight="1" x14ac:dyDescent="0.3">
      <c r="A46" s="182"/>
      <c r="B46" s="182"/>
      <c r="C46" s="183"/>
      <c r="D46" s="40" t="s">
        <v>155</v>
      </c>
      <c r="E46" s="112"/>
      <c r="F46" s="41">
        <v>177</v>
      </c>
      <c r="G46" s="99">
        <f>IFERROR(VLOOKUP(Table2[[#This Row],[CITY CODE]],'Sales &amp; Purchases Data '!$F:$H, 2, FALSE), "$0.00")</f>
        <v>0</v>
      </c>
      <c r="H46" s="101">
        <f>IFERROR(VLOOKUP(Table2[[#This Row],[CITY CODE]],'Sales &amp; Purchases Data '!$F:$H, 3, FALSE), "$0.00")</f>
        <v>0</v>
      </c>
      <c r="I46" s="85">
        <f>IF(Table2[[#This Row],[TAXABLE AMOUNT]]= "Discontinued", H46, G46+H46)</f>
        <v>0</v>
      </c>
      <c r="J46" s="52">
        <v>1.225E-2</v>
      </c>
      <c r="K46" s="70">
        <f t="shared" si="0"/>
        <v>0</v>
      </c>
      <c r="L46" s="188"/>
      <c r="M46" s="187"/>
      <c r="N46" s="187"/>
      <c r="O46" s="25"/>
      <c r="P46" s="26">
        <v>10</v>
      </c>
      <c r="Q46" s="26">
        <v>10007177</v>
      </c>
      <c r="R46" s="25"/>
    </row>
    <row r="47" spans="1:18" s="4" customFormat="1" ht="18" customHeight="1" x14ac:dyDescent="0.3">
      <c r="A47" s="182"/>
      <c r="B47" s="182"/>
      <c r="C47" s="183"/>
      <c r="D47" s="40" t="s">
        <v>156</v>
      </c>
      <c r="E47" s="112"/>
      <c r="F47" s="41">
        <v>179</v>
      </c>
      <c r="G47" s="99">
        <f>IFERROR(VLOOKUP(Table2[[#This Row],[CITY CODE]],'Sales &amp; Purchases Data '!$F:$H, 2, FALSE), "$0.00")</f>
        <v>0</v>
      </c>
      <c r="H47" s="101">
        <f>IFERROR(VLOOKUP(Table2[[#This Row],[CITY CODE]],'Sales &amp; Purchases Data '!$F:$H, 3, FALSE), "$0.00")</f>
        <v>0</v>
      </c>
      <c r="I47" s="85">
        <f>IF(Table2[[#This Row],[TAXABLE AMOUNT]]= "Discontinued", H47, G47+H47)</f>
        <v>0</v>
      </c>
      <c r="J47" s="52">
        <v>1.4749999999999999E-2</v>
      </c>
      <c r="K47" s="70">
        <f t="shared" si="0"/>
        <v>0</v>
      </c>
      <c r="L47" s="188"/>
      <c r="M47" s="187"/>
      <c r="N47" s="187"/>
      <c r="O47" s="25"/>
      <c r="P47" s="26">
        <v>10</v>
      </c>
      <c r="Q47" s="26">
        <v>10008179</v>
      </c>
      <c r="R47" s="25"/>
    </row>
    <row r="48" spans="1:18" s="4" customFormat="1" ht="18" customHeight="1" x14ac:dyDescent="0.3">
      <c r="A48" s="182"/>
      <c r="B48" s="182"/>
      <c r="C48" s="183"/>
      <c r="D48" s="40" t="s">
        <v>157</v>
      </c>
      <c r="E48" s="112"/>
      <c r="F48" s="41">
        <v>169</v>
      </c>
      <c r="G48" s="99">
        <f>IFERROR(VLOOKUP(Table2[[#This Row],[CITY CODE]],'Sales &amp; Purchases Data '!$F:$H, 2, FALSE), "$0.00")</f>
        <v>0</v>
      </c>
      <c r="H48" s="101">
        <f>IFERROR(VLOOKUP(Table2[[#This Row],[CITY CODE]],'Sales &amp; Purchases Data '!$F:$H, 3, FALSE), "$0.00")</f>
        <v>0</v>
      </c>
      <c r="I48" s="85">
        <f>IF(Table2[[#This Row],[TAXABLE AMOUNT]]= "Discontinued", H48, G48+H48)</f>
        <v>0</v>
      </c>
      <c r="J48" s="52">
        <v>1.225E-2</v>
      </c>
      <c r="K48" s="70">
        <f t="shared" si="0"/>
        <v>0</v>
      </c>
      <c r="L48" s="188"/>
      <c r="M48" s="187"/>
      <c r="N48" s="187"/>
      <c r="O48" s="25"/>
      <c r="P48" s="26">
        <v>10</v>
      </c>
      <c r="Q48" s="26">
        <v>10009169</v>
      </c>
      <c r="R48" s="25"/>
    </row>
    <row r="49" spans="1:18" s="4" customFormat="1" ht="18" customHeight="1" x14ac:dyDescent="0.3">
      <c r="A49" s="30"/>
      <c r="B49" s="30"/>
      <c r="C49" s="31"/>
      <c r="D49" s="61" t="s">
        <v>80</v>
      </c>
      <c r="E49" s="118"/>
      <c r="F49" s="57"/>
      <c r="G49" s="58"/>
      <c r="H49" s="92"/>
      <c r="I49" s="86"/>
      <c r="J49" s="59"/>
      <c r="K49" s="71"/>
      <c r="L49" s="188"/>
      <c r="M49" s="187"/>
      <c r="N49" s="187"/>
      <c r="O49" s="25"/>
      <c r="P49" s="26"/>
      <c r="Q49" s="26"/>
      <c r="R49" s="25"/>
    </row>
    <row r="50" spans="1:18" s="4" customFormat="1" ht="18" customHeight="1" x14ac:dyDescent="0.35">
      <c r="A50" s="182"/>
      <c r="B50" s="182"/>
      <c r="C50" s="183"/>
      <c r="D50" s="48" t="s">
        <v>158</v>
      </c>
      <c r="E50" s="119">
        <v>42826</v>
      </c>
      <c r="F50" s="41">
        <v>458</v>
      </c>
      <c r="G50" s="99">
        <f>IFERROR(VLOOKUP(Table2[[#This Row],[CITY CODE]],'Sales &amp; Purchases Data '!$F:$H, 2, FALSE), "$0.00")</f>
        <v>0</v>
      </c>
      <c r="H50" s="101">
        <f>IFERROR(VLOOKUP(Table2[[#This Row],[CITY CODE]],'Sales &amp; Purchases Data '!$F:$H, 3, FALSE), "$0.00")</f>
        <v>0</v>
      </c>
      <c r="I50" s="85">
        <f>IF(Table2[[#This Row],[TAXABLE AMOUNT]]= "Discontinued", H50, G50+H50)</f>
        <v>0</v>
      </c>
      <c r="J50" s="42">
        <v>5.0000000000000001E-3</v>
      </c>
      <c r="K50" s="70">
        <f t="shared" si="0"/>
        <v>0</v>
      </c>
      <c r="L50" s="188"/>
      <c r="M50" s="187"/>
      <c r="N50" s="187"/>
      <c r="O50" s="25"/>
      <c r="P50" s="26">
        <v>11</v>
      </c>
      <c r="Q50" s="26">
        <v>11071458</v>
      </c>
      <c r="R50" s="25"/>
    </row>
    <row r="51" spans="1:18" s="4" customFormat="1" ht="18" customHeight="1" x14ac:dyDescent="0.3">
      <c r="A51" s="182"/>
      <c r="B51" s="182"/>
      <c r="C51" s="183"/>
      <c r="D51" s="43" t="s">
        <v>5</v>
      </c>
      <c r="E51" s="117"/>
      <c r="F51" s="41">
        <v>389</v>
      </c>
      <c r="G51" s="99">
        <f>IFERROR(VLOOKUP(Table2[[#This Row],[CITY CODE]],'Sales &amp; Purchases Data '!$F:$H, 2, FALSE), "$0.00")</f>
        <v>0</v>
      </c>
      <c r="H51" s="101">
        <f>IFERROR(VLOOKUP(Table2[[#This Row],[CITY CODE]],'Sales &amp; Purchases Data '!$F:$H, 3, FALSE), "$0.00")</f>
        <v>0</v>
      </c>
      <c r="I51" s="85">
        <f>IF(Table2[[#This Row],[TAXABLE AMOUNT]]= "Discontinued", H51, G51+H51)</f>
        <v>0</v>
      </c>
      <c r="J51" s="42">
        <v>5.0000000000000001E-3</v>
      </c>
      <c r="K51" s="70">
        <f t="shared" si="0"/>
        <v>0</v>
      </c>
      <c r="L51" s="188"/>
      <c r="M51" s="187"/>
      <c r="N51" s="187"/>
      <c r="O51" s="25"/>
      <c r="P51" s="26">
        <v>12</v>
      </c>
      <c r="Q51" s="26">
        <v>12998389</v>
      </c>
      <c r="R51" s="25"/>
    </row>
    <row r="52" spans="1:18" s="4" customFormat="1" ht="18" customHeight="1" x14ac:dyDescent="0.3">
      <c r="A52" s="182"/>
      <c r="B52" s="182"/>
      <c r="C52" s="183"/>
      <c r="D52" s="40" t="s">
        <v>159</v>
      </c>
      <c r="E52" s="112"/>
      <c r="F52" s="41">
        <v>425</v>
      </c>
      <c r="G52" s="99">
        <f>IFERROR(VLOOKUP(Table2[[#This Row],[CITY CODE]],'Sales &amp; Purchases Data '!$F:$H, 2, FALSE), "$0.00")</f>
        <v>0</v>
      </c>
      <c r="H52" s="101">
        <f>IFERROR(VLOOKUP(Table2[[#This Row],[CITY CODE]],'Sales &amp; Purchases Data '!$F:$H, 3, FALSE), "$0.00")</f>
        <v>0</v>
      </c>
      <c r="I52" s="85">
        <f>IF(Table2[[#This Row],[TAXABLE AMOUNT]]= "Discontinued", H52, G52+H52)</f>
        <v>0</v>
      </c>
      <c r="J52" s="50">
        <v>1.2500000000000001E-2</v>
      </c>
      <c r="K52" s="70">
        <f t="shared" si="0"/>
        <v>0</v>
      </c>
      <c r="L52" s="188"/>
      <c r="M52" s="187"/>
      <c r="N52" s="187"/>
      <c r="O52" s="25"/>
      <c r="P52" s="26">
        <v>12</v>
      </c>
      <c r="Q52" s="26">
        <v>12011425</v>
      </c>
      <c r="R52" s="25"/>
    </row>
    <row r="53" spans="1:18" s="4" customFormat="1" ht="18" customHeight="1" x14ac:dyDescent="0.3">
      <c r="A53" s="182"/>
      <c r="B53" s="182"/>
      <c r="C53" s="183"/>
      <c r="D53" s="40" t="s">
        <v>160</v>
      </c>
      <c r="E53" s="112"/>
      <c r="F53" s="41">
        <v>427</v>
      </c>
      <c r="G53" s="99">
        <f>IFERROR(VLOOKUP(Table2[[#This Row],[CITY CODE]],'Sales &amp; Purchases Data '!$F:$H, 2, FALSE), "$0.00")</f>
        <v>0</v>
      </c>
      <c r="H53" s="101">
        <f>IFERROR(VLOOKUP(Table2[[#This Row],[CITY CODE]],'Sales &amp; Purchases Data '!$F:$H, 3, FALSE), "$0.00")</f>
        <v>0</v>
      </c>
      <c r="I53" s="85">
        <f>IF(Table2[[#This Row],[TAXABLE AMOUNT]]= "Discontinued", H53, G53+H53)</f>
        <v>0</v>
      </c>
      <c r="J53" s="50">
        <v>1.2500000000000001E-2</v>
      </c>
      <c r="K53" s="70">
        <f t="shared" si="0"/>
        <v>0</v>
      </c>
      <c r="L53" s="188"/>
      <c r="M53" s="187"/>
      <c r="N53" s="187"/>
      <c r="O53" s="25"/>
      <c r="P53" s="26">
        <v>12</v>
      </c>
      <c r="Q53" s="26">
        <v>12013427</v>
      </c>
      <c r="R53" s="25"/>
    </row>
    <row r="54" spans="1:18" s="4" customFormat="1" ht="18" customHeight="1" x14ac:dyDescent="0.3">
      <c r="A54" s="182"/>
      <c r="B54" s="182"/>
      <c r="C54" s="183"/>
      <c r="D54" s="40" t="s">
        <v>161</v>
      </c>
      <c r="E54" s="112">
        <v>42826</v>
      </c>
      <c r="F54" s="41">
        <v>460</v>
      </c>
      <c r="G54" s="99">
        <f>IFERROR(VLOOKUP(Table2[[#This Row],[CITY CODE]],'Sales &amp; Purchases Data '!$F:$H, 2, FALSE), "$0.00")</f>
        <v>0</v>
      </c>
      <c r="H54" s="101">
        <f>IFERROR(VLOOKUP(Table2[[#This Row],[CITY CODE]],'Sales &amp; Purchases Data '!$F:$H, 3, FALSE), "$0.00")</f>
        <v>0</v>
      </c>
      <c r="I54" s="85">
        <f>IF(Table2[[#This Row],[TAXABLE AMOUNT]]= "Discontinued", H54, G54+H54)</f>
        <v>0</v>
      </c>
      <c r="J54" s="50">
        <v>1.2500000000000001E-2</v>
      </c>
      <c r="K54" s="70">
        <f t="shared" si="0"/>
        <v>0</v>
      </c>
      <c r="L54" s="188"/>
      <c r="M54" s="187"/>
      <c r="N54" s="187"/>
      <c r="O54" s="25"/>
      <c r="P54" s="26">
        <v>12</v>
      </c>
      <c r="Q54" s="26">
        <v>12015460</v>
      </c>
      <c r="R54" s="25"/>
    </row>
    <row r="55" spans="1:18" s="4" customFormat="1" ht="18" customHeight="1" x14ac:dyDescent="0.3">
      <c r="A55" s="182"/>
      <c r="B55" s="182"/>
      <c r="C55" s="183"/>
      <c r="D55" s="40" t="s">
        <v>162</v>
      </c>
      <c r="E55" s="112"/>
      <c r="F55" s="41">
        <v>391</v>
      </c>
      <c r="G55" s="99">
        <f>IFERROR(VLOOKUP(Table2[[#This Row],[CITY CODE]],'Sales &amp; Purchases Data '!$F:$H, 2, FALSE), "$0.00")</f>
        <v>0</v>
      </c>
      <c r="H55" s="101">
        <f>IFERROR(VLOOKUP(Table2[[#This Row],[CITY CODE]],'Sales &amp; Purchases Data '!$F:$H, 3, FALSE), "$0.00")</f>
        <v>0</v>
      </c>
      <c r="I55" s="85">
        <f>IF(Table2[[#This Row],[TAXABLE AMOUNT]]= "Discontinued", H55, G55+H55)</f>
        <v>0</v>
      </c>
      <c r="J55" s="42">
        <v>1.4999999999999999E-2</v>
      </c>
      <c r="K55" s="70">
        <f t="shared" si="0"/>
        <v>0</v>
      </c>
      <c r="L55" s="188"/>
      <c r="M55" s="187"/>
      <c r="N55" s="187"/>
      <c r="O55" s="25"/>
      <c r="P55" s="26">
        <v>12</v>
      </c>
      <c r="Q55" s="26">
        <v>12017391</v>
      </c>
      <c r="R55" s="25"/>
    </row>
    <row r="56" spans="1:18" s="4" customFormat="1" ht="18" customHeight="1" x14ac:dyDescent="0.3">
      <c r="A56" s="182"/>
      <c r="B56" s="182"/>
      <c r="C56" s="183"/>
      <c r="D56" s="40" t="s">
        <v>163</v>
      </c>
      <c r="E56" s="112"/>
      <c r="F56" s="41">
        <v>426</v>
      </c>
      <c r="G56" s="99">
        <f>IFERROR(VLOOKUP(Table2[[#This Row],[CITY CODE]],'Sales &amp; Purchases Data '!$F:$H, 2, FALSE), "$0.00")</f>
        <v>0</v>
      </c>
      <c r="H56" s="101">
        <f>IFERROR(VLOOKUP(Table2[[#This Row],[CITY CODE]],'Sales &amp; Purchases Data '!$F:$H, 3, FALSE), "$0.00")</f>
        <v>0</v>
      </c>
      <c r="I56" s="85">
        <f>IF(Table2[[#This Row],[TAXABLE AMOUNT]]= "Discontinued", H56, G56+H56)</f>
        <v>0</v>
      </c>
      <c r="J56" s="50">
        <v>1.2500000000000001E-2</v>
      </c>
      <c r="K56" s="70">
        <f t="shared" si="0"/>
        <v>0</v>
      </c>
      <c r="L56" s="188"/>
      <c r="M56" s="187"/>
      <c r="N56" s="187"/>
      <c r="O56" s="25"/>
      <c r="P56" s="26">
        <v>12</v>
      </c>
      <c r="Q56" s="26">
        <v>12016426</v>
      </c>
      <c r="R56" s="25"/>
    </row>
    <row r="57" spans="1:18" s="4" customFormat="1" ht="18" customHeight="1" x14ac:dyDescent="0.3">
      <c r="A57" s="182"/>
      <c r="B57" s="182"/>
      <c r="C57" s="183"/>
      <c r="D57" s="43" t="s">
        <v>6</v>
      </c>
      <c r="E57" s="117"/>
      <c r="F57" s="49">
        <v>29</v>
      </c>
      <c r="G57" s="99">
        <f>IFERROR(VLOOKUP(Table2[[#This Row],[CITY CODE]],'Sales &amp; Purchases Data '!$F:$H, 2, FALSE), "$0.00")</f>
        <v>0</v>
      </c>
      <c r="H57" s="101">
        <f>IFERROR(VLOOKUP(Table2[[#This Row],[CITY CODE]],'Sales &amp; Purchases Data '!$F:$H, 3, FALSE), "$0.00")</f>
        <v>0</v>
      </c>
      <c r="I57" s="85">
        <f>IF(Table2[[#This Row],[TAXABLE AMOUNT]]= "Discontinued", H57, G57+H57)</f>
        <v>0</v>
      </c>
      <c r="J57" s="42">
        <v>5.0000000000000001E-3</v>
      </c>
      <c r="K57" s="70">
        <f t="shared" si="0"/>
        <v>0</v>
      </c>
      <c r="L57" s="188"/>
      <c r="M57" s="187"/>
      <c r="N57" s="187"/>
      <c r="O57" s="25"/>
      <c r="P57" s="26">
        <v>13</v>
      </c>
      <c r="Q57" s="26">
        <v>13998029</v>
      </c>
      <c r="R57" s="25"/>
    </row>
    <row r="58" spans="1:18" s="4" customFormat="1" ht="18" customHeight="1" x14ac:dyDescent="0.3">
      <c r="A58" s="182"/>
      <c r="B58" s="182"/>
      <c r="C58" s="183"/>
      <c r="D58" s="40" t="s">
        <v>164</v>
      </c>
      <c r="E58" s="112"/>
      <c r="F58" s="41">
        <v>230</v>
      </c>
      <c r="G58" s="99">
        <f>IFERROR(VLOOKUP(Table2[[#This Row],[CITY CODE]],'Sales &amp; Purchases Data '!$F:$H, 2, FALSE), "$0.00")</f>
        <v>0</v>
      </c>
      <c r="H58" s="101">
        <f>IFERROR(VLOOKUP(Table2[[#This Row],[CITY CODE]],'Sales &amp; Purchases Data '!$F:$H, 3, FALSE), "$0.00")</f>
        <v>0</v>
      </c>
      <c r="I58" s="85">
        <f>IF(Table2[[#This Row],[TAXABLE AMOUNT]]= "Discontinued", H58, G58+H58)</f>
        <v>0</v>
      </c>
      <c r="J58" s="45">
        <v>0.01</v>
      </c>
      <c r="K58" s="70">
        <f t="shared" si="0"/>
        <v>0</v>
      </c>
      <c r="L58" s="188"/>
      <c r="M58" s="187"/>
      <c r="N58" s="187"/>
      <c r="O58" s="25"/>
      <c r="P58" s="26">
        <v>13</v>
      </c>
      <c r="Q58" s="26">
        <v>13022230</v>
      </c>
      <c r="R58" s="25"/>
    </row>
    <row r="59" spans="1:18" s="4" customFormat="1" ht="18" customHeight="1" x14ac:dyDescent="0.3">
      <c r="A59" s="182"/>
      <c r="B59" s="182"/>
      <c r="C59" s="183"/>
      <c r="D59" s="40" t="s">
        <v>165</v>
      </c>
      <c r="E59" s="112">
        <v>42826</v>
      </c>
      <c r="F59" s="41">
        <v>462</v>
      </c>
      <c r="G59" s="99">
        <f>IFERROR(VLOOKUP(Table2[[#This Row],[CITY CODE]],'Sales &amp; Purchases Data '!$F:$H, 2, FALSE), "$0.00")</f>
        <v>0</v>
      </c>
      <c r="H59" s="101">
        <f>IFERROR(VLOOKUP(Table2[[#This Row],[CITY CODE]],'Sales &amp; Purchases Data '!$F:$H, 3, FALSE), "$0.00")</f>
        <v>0</v>
      </c>
      <c r="I59" s="85">
        <f>IF(Table2[[#This Row],[TAXABLE AMOUNT]]= "Discontinued", H59, G59+H59)</f>
        <v>0</v>
      </c>
      <c r="J59" s="45">
        <v>0.01</v>
      </c>
      <c r="K59" s="70">
        <f t="shared" si="0"/>
        <v>0</v>
      </c>
      <c r="L59" s="188"/>
      <c r="M59" s="187"/>
      <c r="N59" s="187"/>
      <c r="O59" s="25"/>
      <c r="P59" s="26">
        <v>13</v>
      </c>
      <c r="Q59" s="26">
        <v>13024462</v>
      </c>
      <c r="R59" s="25"/>
    </row>
    <row r="60" spans="1:18" s="4" customFormat="1" ht="18" customHeight="1" x14ac:dyDescent="0.3">
      <c r="A60" s="182"/>
      <c r="B60" s="182"/>
      <c r="C60" s="183"/>
      <c r="D60" s="43" t="s">
        <v>7</v>
      </c>
      <c r="E60" s="117"/>
      <c r="F60" s="49">
        <v>14</v>
      </c>
      <c r="G60" s="99">
        <f>IFERROR(VLOOKUP(Table2[[#This Row],[CITY CODE]],'Sales &amp; Purchases Data '!$F:$H, 2, FALSE), "$0.00")</f>
        <v>0</v>
      </c>
      <c r="H60" s="101">
        <f>IFERROR(VLOOKUP(Table2[[#This Row],[CITY CODE]],'Sales &amp; Purchases Data '!$F:$H, 3, FALSE), "$0.00")</f>
        <v>0</v>
      </c>
      <c r="I60" s="85">
        <f>IF(Table2[[#This Row],[TAXABLE AMOUNT]]= "Discontinued", H60, G60+H60)</f>
        <v>0</v>
      </c>
      <c r="J60" s="42">
        <v>5.0000000000000001E-3</v>
      </c>
      <c r="K60" s="70">
        <f t="shared" si="0"/>
        <v>0</v>
      </c>
      <c r="L60" s="188"/>
      <c r="M60" s="187"/>
      <c r="N60" s="187"/>
      <c r="O60" s="25"/>
      <c r="P60" s="26">
        <v>14</v>
      </c>
      <c r="Q60" s="26">
        <v>14998014</v>
      </c>
      <c r="R60" s="25"/>
    </row>
    <row r="61" spans="1:18" s="4" customFormat="1" ht="18" customHeight="1" x14ac:dyDescent="0.3">
      <c r="A61" s="32"/>
      <c r="B61" s="32"/>
      <c r="C61" s="33"/>
      <c r="D61" s="34" t="s">
        <v>83</v>
      </c>
      <c r="E61" s="118"/>
      <c r="F61" s="57"/>
      <c r="G61" s="58"/>
      <c r="H61" s="92"/>
      <c r="I61" s="86"/>
      <c r="J61" s="59"/>
      <c r="K61" s="71"/>
      <c r="L61" s="188"/>
      <c r="M61" s="187"/>
      <c r="N61" s="187"/>
      <c r="O61" s="25"/>
      <c r="P61" s="26"/>
      <c r="Q61" s="26"/>
      <c r="R61" s="25"/>
    </row>
    <row r="62" spans="1:18" s="4" customFormat="1" ht="18" customHeight="1" x14ac:dyDescent="0.35">
      <c r="A62" s="182"/>
      <c r="B62" s="182"/>
      <c r="C62" s="183"/>
      <c r="D62" s="46" t="s">
        <v>166</v>
      </c>
      <c r="E62" s="120"/>
      <c r="F62" s="38">
        <v>198</v>
      </c>
      <c r="G62" s="99">
        <f>IFERROR(VLOOKUP(Table2[[#This Row],[CITY CODE]],'Sales &amp; Purchases Data '!$F:$H, 2, FALSE), "$0.00")</f>
        <v>0</v>
      </c>
      <c r="H62" s="102">
        <f>IFERROR(VLOOKUP(Table2[[#This Row],[CITY CODE]],'Sales &amp; Purchases Data '!$F:$H, 3, FALSE), "$0.00")</f>
        <v>0</v>
      </c>
      <c r="I62" s="87">
        <f>IF(Table2[[#This Row],[TAXABLE AMOUNT]]= "Discontinued", H62, G62+H62)</f>
        <v>0</v>
      </c>
      <c r="J62" s="45">
        <v>0.01</v>
      </c>
      <c r="K62" s="72">
        <f t="shared" si="0"/>
        <v>0</v>
      </c>
      <c r="L62" s="188"/>
      <c r="M62" s="187"/>
      <c r="N62" s="187"/>
      <c r="O62" s="25"/>
      <c r="P62" s="26" t="s">
        <v>81</v>
      </c>
      <c r="Q62" s="26" t="s">
        <v>82</v>
      </c>
      <c r="R62" s="25"/>
    </row>
    <row r="63" spans="1:18" s="4" customFormat="1" ht="18" customHeight="1" x14ac:dyDescent="0.3">
      <c r="A63" s="182"/>
      <c r="B63" s="182"/>
      <c r="C63" s="183"/>
      <c r="D63" s="40" t="s">
        <v>167</v>
      </c>
      <c r="E63" s="112">
        <v>43556</v>
      </c>
      <c r="F63" s="41">
        <v>741</v>
      </c>
      <c r="G63" s="99">
        <f>IFERROR(VLOOKUP(Table2[[#This Row],[CITY CODE]],'Sales &amp; Purchases Data '!$F:$H, 2, FALSE), "$0.00")</f>
        <v>0</v>
      </c>
      <c r="H63" s="101">
        <f>IFERROR(VLOOKUP(Table2[[#This Row],[CITY CODE]],'Sales &amp; Purchases Data '!$F:$H, 3, FALSE), "$0.00")</f>
        <v>0</v>
      </c>
      <c r="I63" s="85">
        <f>IF(Table2[[#This Row],[TAXABLE AMOUNT]]= "Discontinued", H63, G63+H63)</f>
        <v>0</v>
      </c>
      <c r="J63" s="45">
        <v>0.01</v>
      </c>
      <c r="K63" s="70">
        <f t="shared" si="0"/>
        <v>0</v>
      </c>
      <c r="L63" s="188"/>
      <c r="M63" s="187"/>
      <c r="N63" s="187"/>
      <c r="O63" s="25"/>
      <c r="P63" s="26">
        <v>15</v>
      </c>
      <c r="Q63" s="26">
        <v>15021741</v>
      </c>
      <c r="R63" s="25"/>
    </row>
    <row r="64" spans="1:18" s="4" customFormat="1" ht="18" customHeight="1" x14ac:dyDescent="0.3">
      <c r="A64" s="182"/>
      <c r="B64" s="182"/>
      <c r="C64" s="183"/>
      <c r="D64" s="40" t="s">
        <v>168</v>
      </c>
      <c r="E64" s="112"/>
      <c r="F64" s="41">
        <v>170</v>
      </c>
      <c r="G64" s="99">
        <f>IFERROR(VLOOKUP(Table2[[#This Row],[CITY CODE]],'Sales &amp; Purchases Data '!$F:$H, 2, FALSE), "$0.00")</f>
        <v>0</v>
      </c>
      <c r="H64" s="101">
        <f>IFERROR(VLOOKUP(Table2[[#This Row],[CITY CODE]],'Sales &amp; Purchases Data '!$F:$H, 3, FALSE), "$0.00")</f>
        <v>0</v>
      </c>
      <c r="I64" s="85">
        <f>IF(Table2[[#This Row],[TAXABLE AMOUNT]]= "Discontinued", H64, G64+H64)</f>
        <v>0</v>
      </c>
      <c r="J64" s="45">
        <v>0.01</v>
      </c>
      <c r="K64" s="70">
        <f t="shared" si="0"/>
        <v>0</v>
      </c>
      <c r="L64" s="188"/>
      <c r="M64" s="187"/>
      <c r="N64" s="187"/>
      <c r="O64" s="25"/>
      <c r="P64" s="26">
        <v>15</v>
      </c>
      <c r="Q64" s="26">
        <v>15022170</v>
      </c>
      <c r="R64" s="25"/>
    </row>
    <row r="65" spans="1:18" s="4" customFormat="1" ht="18" customHeight="1" x14ac:dyDescent="0.3">
      <c r="A65" s="182"/>
      <c r="B65" s="182"/>
      <c r="C65" s="183"/>
      <c r="D65" s="40" t="s">
        <v>169</v>
      </c>
      <c r="E65" s="112">
        <v>42826</v>
      </c>
      <c r="F65" s="41">
        <v>463</v>
      </c>
      <c r="G65" s="99">
        <f>IFERROR(VLOOKUP(Table2[[#This Row],[CITY CODE]],'Sales &amp; Purchases Data '!$F:$H, 2, FALSE), "$0.00")</f>
        <v>0</v>
      </c>
      <c r="H65" s="101">
        <f>IFERROR(VLOOKUP(Table2[[#This Row],[CITY CODE]],'Sales &amp; Purchases Data '!$F:$H, 3, FALSE), "$0.00")</f>
        <v>0</v>
      </c>
      <c r="I65" s="85">
        <f>IF(Table2[[#This Row],[TAXABLE AMOUNT]]= "Discontinued", H65, G65+H65)</f>
        <v>0</v>
      </c>
      <c r="J65" s="45">
        <v>0.01</v>
      </c>
      <c r="K65" s="70">
        <f t="shared" si="0"/>
        <v>0</v>
      </c>
      <c r="L65" s="188"/>
      <c r="M65" s="187"/>
      <c r="N65" s="187"/>
      <c r="O65" s="25"/>
      <c r="P65" s="26">
        <v>15</v>
      </c>
      <c r="Q65" s="26">
        <v>15030463</v>
      </c>
      <c r="R65" s="25"/>
    </row>
    <row r="66" spans="1:18" s="4" customFormat="1" ht="18" customHeight="1" x14ac:dyDescent="0.3">
      <c r="A66" s="182"/>
      <c r="B66" s="182"/>
      <c r="C66" s="183"/>
      <c r="D66" s="40" t="s">
        <v>170</v>
      </c>
      <c r="E66" s="112">
        <v>42826</v>
      </c>
      <c r="F66" s="41">
        <v>464</v>
      </c>
      <c r="G66" s="99">
        <f>IFERROR(VLOOKUP(Table2[[#This Row],[CITY CODE]],'Sales &amp; Purchases Data '!$F:$H, 2, FALSE), "$0.00")</f>
        <v>0</v>
      </c>
      <c r="H66" s="101">
        <f>IFERROR(VLOOKUP(Table2[[#This Row],[CITY CODE]],'Sales &amp; Purchases Data '!$F:$H, 3, FALSE), "$0.00")</f>
        <v>0</v>
      </c>
      <c r="I66" s="85">
        <f>IF(Table2[[#This Row],[TAXABLE AMOUNT]]= "Discontinued", H66, G66+H66)</f>
        <v>0</v>
      </c>
      <c r="J66" s="45">
        <v>0.01</v>
      </c>
      <c r="K66" s="70">
        <f t="shared" si="0"/>
        <v>0</v>
      </c>
      <c r="L66" s="188"/>
      <c r="M66" s="187"/>
      <c r="N66" s="187"/>
      <c r="O66" s="25"/>
      <c r="P66" s="26">
        <v>15</v>
      </c>
      <c r="Q66" s="26">
        <v>15027464</v>
      </c>
      <c r="R66" s="25"/>
    </row>
    <row r="67" spans="1:18" s="4" customFormat="1" ht="18" customHeight="1" x14ac:dyDescent="0.3">
      <c r="A67" s="32"/>
      <c r="B67" s="32"/>
      <c r="C67" s="33"/>
      <c r="D67" s="61" t="s">
        <v>84</v>
      </c>
      <c r="E67" s="118"/>
      <c r="F67" s="57"/>
      <c r="G67" s="58"/>
      <c r="H67" s="92"/>
      <c r="I67" s="86"/>
      <c r="J67" s="59"/>
      <c r="K67" s="71"/>
      <c r="L67" s="188"/>
      <c r="M67" s="187"/>
      <c r="N67" s="187"/>
      <c r="O67" s="25"/>
      <c r="P67" s="26"/>
      <c r="Q67" s="26"/>
      <c r="R67" s="25"/>
    </row>
    <row r="68" spans="1:18" s="4" customFormat="1" ht="18" customHeight="1" x14ac:dyDescent="0.35">
      <c r="A68" s="182"/>
      <c r="B68" s="182"/>
      <c r="C68" s="183"/>
      <c r="D68" s="51" t="s">
        <v>171</v>
      </c>
      <c r="E68" s="112">
        <v>43009</v>
      </c>
      <c r="F68" s="41">
        <v>603</v>
      </c>
      <c r="G68" s="99">
        <f>IFERROR(VLOOKUP(Table2[[#This Row],[CITY CODE]],'Sales &amp; Purchases Data '!$F:$H, 2, FALSE), "$0.00")</f>
        <v>0</v>
      </c>
      <c r="H68" s="101">
        <f>IFERROR(VLOOKUP(Table2[[#This Row],[CITY CODE]],'Sales &amp; Purchases Data '!$F:$H, 3, FALSE), "$0.00")</f>
        <v>0</v>
      </c>
      <c r="I68" s="85">
        <f>IF(Table2[[#This Row],[TAXABLE AMOUNT]]= "Discontinued", H68, G68+H68)</f>
        <v>0</v>
      </c>
      <c r="J68" s="45">
        <v>0.01</v>
      </c>
      <c r="K68" s="70">
        <f t="shared" si="0"/>
        <v>0</v>
      </c>
      <c r="L68" s="188"/>
      <c r="M68" s="187"/>
      <c r="N68" s="187"/>
      <c r="O68" s="25"/>
      <c r="P68" s="26">
        <v>16</v>
      </c>
      <c r="Q68" s="26">
        <v>16031603</v>
      </c>
      <c r="R68" s="25"/>
    </row>
    <row r="69" spans="1:18" s="4" customFormat="1" ht="18" customHeight="1" x14ac:dyDescent="0.3">
      <c r="A69" s="32"/>
      <c r="B69" s="32"/>
      <c r="C69" s="33"/>
      <c r="D69" s="62" t="s">
        <v>85</v>
      </c>
      <c r="E69" s="118"/>
      <c r="F69" s="57"/>
      <c r="G69" s="58"/>
      <c r="H69" s="92"/>
      <c r="I69" s="86"/>
      <c r="J69" s="59"/>
      <c r="K69" s="71"/>
      <c r="L69" s="188"/>
      <c r="M69" s="187"/>
      <c r="N69" s="187"/>
      <c r="O69" s="25"/>
      <c r="P69" s="26"/>
      <c r="Q69" s="26"/>
      <c r="R69" s="25"/>
    </row>
    <row r="70" spans="1:18" s="4" customFormat="1" ht="18" customHeight="1" x14ac:dyDescent="0.3">
      <c r="A70" s="182"/>
      <c r="B70" s="182"/>
      <c r="C70" s="183"/>
      <c r="D70" s="40" t="s">
        <v>172</v>
      </c>
      <c r="E70" s="112">
        <v>42826</v>
      </c>
      <c r="F70" s="41">
        <v>468</v>
      </c>
      <c r="G70" s="99">
        <f>IFERROR(VLOOKUP(Table2[[#This Row],[CITY CODE]],'Sales &amp; Purchases Data '!$F:$H, 2, FALSE), "$0.00")</f>
        <v>0</v>
      </c>
      <c r="H70" s="101">
        <f>IFERROR(VLOOKUP(Table2[[#This Row],[CITY CODE]],'Sales &amp; Purchases Data '!$F:$H, 3, FALSE), "$0.00")</f>
        <v>0</v>
      </c>
      <c r="I70" s="85">
        <f>IF(Table2[[#This Row],[TAXABLE AMOUNT]]= "Discontinued", H70, G70+H70)</f>
        <v>0</v>
      </c>
      <c r="J70" s="42">
        <v>1.4999999999999999E-2</v>
      </c>
      <c r="K70" s="70">
        <f t="shared" si="0"/>
        <v>0</v>
      </c>
      <c r="L70" s="188"/>
      <c r="M70" s="187"/>
      <c r="N70" s="187"/>
      <c r="O70" s="25"/>
      <c r="P70" s="26">
        <v>17</v>
      </c>
      <c r="Q70" s="26">
        <v>17042468</v>
      </c>
      <c r="R70" s="25"/>
    </row>
    <row r="71" spans="1:18" s="4" customFormat="1" ht="18" customHeight="1" x14ac:dyDescent="0.3">
      <c r="A71" s="182"/>
      <c r="B71" s="182"/>
      <c r="C71" s="183"/>
      <c r="D71" s="40" t="s">
        <v>173</v>
      </c>
      <c r="E71" s="112">
        <v>42826</v>
      </c>
      <c r="F71" s="41">
        <v>466</v>
      </c>
      <c r="G71" s="99">
        <f>IFERROR(VLOOKUP(Table2[[#This Row],[CITY CODE]],'Sales &amp; Purchases Data '!$F:$H, 2, FALSE), "$0.00")</f>
        <v>0</v>
      </c>
      <c r="H71" s="101">
        <f>IFERROR(VLOOKUP(Table2[[#This Row],[CITY CODE]],'Sales &amp; Purchases Data '!$F:$H, 3, FALSE), "$0.00")</f>
        <v>0</v>
      </c>
      <c r="I71" s="85">
        <f>IF(Table2[[#This Row],[TAXABLE AMOUNT]]= "Discontinued", H71, G71+H71)</f>
        <v>0</v>
      </c>
      <c r="J71" s="42">
        <v>1.4999999999999999E-2</v>
      </c>
      <c r="K71" s="70">
        <f t="shared" si="0"/>
        <v>0</v>
      </c>
      <c r="L71" s="188"/>
      <c r="M71" s="187"/>
      <c r="N71" s="187"/>
      <c r="O71" s="25"/>
      <c r="P71" s="26">
        <v>17</v>
      </c>
      <c r="Q71" s="26">
        <v>17041466</v>
      </c>
      <c r="R71" s="25"/>
    </row>
    <row r="72" spans="1:18" s="4" customFormat="1" ht="18" customHeight="1" x14ac:dyDescent="0.3">
      <c r="A72" s="182"/>
      <c r="B72" s="182"/>
      <c r="C72" s="183"/>
      <c r="D72" s="43" t="s">
        <v>8</v>
      </c>
      <c r="E72" s="112">
        <v>43009</v>
      </c>
      <c r="F72" s="41">
        <v>594</v>
      </c>
      <c r="G72" s="99">
        <f>IFERROR(VLOOKUP(Table2[[#This Row],[CITY CODE]],'Sales &amp; Purchases Data '!$F:$H, 2, FALSE), "$0.00")</f>
        <v>0</v>
      </c>
      <c r="H72" s="101">
        <f>IFERROR(VLOOKUP(Table2[[#This Row],[CITY CODE]],'Sales &amp; Purchases Data '!$F:$H, 3, FALSE), "$0.00")</f>
        <v>0</v>
      </c>
      <c r="I72" s="85">
        <f>IF(Table2[[#This Row],[TAXABLE AMOUNT]]= "Discontinued", H72, G72+H72)</f>
        <v>0</v>
      </c>
      <c r="J72" s="50">
        <v>2.2499999999999999E-2</v>
      </c>
      <c r="K72" s="70">
        <f t="shared" ref="K72:K106" si="1">I72*J72</f>
        <v>0</v>
      </c>
      <c r="L72" s="188"/>
      <c r="M72" s="187"/>
      <c r="N72" s="187"/>
      <c r="O72" s="25"/>
      <c r="P72" s="26">
        <v>19</v>
      </c>
      <c r="Q72" s="26">
        <v>19998594</v>
      </c>
      <c r="R72" s="25"/>
    </row>
    <row r="73" spans="1:18" s="4" customFormat="1" ht="18" customHeight="1" x14ac:dyDescent="0.3">
      <c r="A73" s="182"/>
      <c r="B73" s="182"/>
      <c r="C73" s="183"/>
      <c r="D73" s="40" t="s">
        <v>174</v>
      </c>
      <c r="E73" s="112">
        <v>43009</v>
      </c>
      <c r="F73" s="41">
        <v>595</v>
      </c>
      <c r="G73" s="99">
        <f>IFERROR(VLOOKUP(Table2[[#This Row],[CITY CODE]],'Sales &amp; Purchases Data '!$F:$H, 2, FALSE), "$0.00")</f>
        <v>0</v>
      </c>
      <c r="H73" s="101">
        <f>IFERROR(VLOOKUP(Table2[[#This Row],[CITY CODE]],'Sales &amp; Purchases Data '!$F:$H, 3, FALSE), "$0.00")</f>
        <v>0</v>
      </c>
      <c r="I73" s="85">
        <f>IF(Table2[[#This Row],[TAXABLE AMOUNT]]= "Discontinued", H73, G73+H73)</f>
        <v>0</v>
      </c>
      <c r="J73" s="50">
        <v>2.75E-2</v>
      </c>
      <c r="K73" s="70">
        <f t="shared" si="1"/>
        <v>0</v>
      </c>
      <c r="L73" s="188"/>
      <c r="M73" s="187"/>
      <c r="N73" s="187"/>
      <c r="O73" s="25"/>
      <c r="P73" s="26">
        <v>19</v>
      </c>
      <c r="Q73" s="26">
        <v>19003595</v>
      </c>
      <c r="R73" s="25"/>
    </row>
    <row r="74" spans="1:18" s="4" customFormat="1" ht="18" customHeight="1" x14ac:dyDescent="0.3">
      <c r="A74" s="182"/>
      <c r="B74" s="182"/>
      <c r="C74" s="183"/>
      <c r="D74" s="40" t="s">
        <v>175</v>
      </c>
      <c r="E74" s="112">
        <v>43556</v>
      </c>
      <c r="F74" s="41">
        <v>662</v>
      </c>
      <c r="G74" s="99">
        <f>IFERROR(VLOOKUP(Table2[[#This Row],[CITY CODE]],'Sales &amp; Purchases Data '!$F:$H, 2, FALSE), "$0.00")</f>
        <v>0</v>
      </c>
      <c r="H74" s="101">
        <f>IFERROR(VLOOKUP(Table2[[#This Row],[CITY CODE]],'Sales &amp; Purchases Data '!$F:$H, 3, FALSE), "$0.00")</f>
        <v>0</v>
      </c>
      <c r="I74" s="85">
        <f>IF(Table2[[#This Row],[TAXABLE AMOUNT]]= "Discontinued", H74, G74+H74)</f>
        <v>0</v>
      </c>
      <c r="J74" s="45">
        <v>0.03</v>
      </c>
      <c r="K74" s="70">
        <f t="shared" si="1"/>
        <v>0</v>
      </c>
      <c r="L74" s="188"/>
      <c r="M74" s="187"/>
      <c r="N74" s="187"/>
      <c r="O74" s="25"/>
      <c r="P74" s="26">
        <v>19</v>
      </c>
      <c r="Q74" s="26">
        <v>19007662</v>
      </c>
      <c r="R74" s="25"/>
    </row>
    <row r="75" spans="1:18" s="4" customFormat="1" ht="18" customHeight="1" x14ac:dyDescent="0.3">
      <c r="A75" s="182"/>
      <c r="B75" s="182"/>
      <c r="C75" s="183"/>
      <c r="D75" s="40" t="s">
        <v>176</v>
      </c>
      <c r="E75" s="112">
        <v>43009</v>
      </c>
      <c r="F75" s="41">
        <v>596</v>
      </c>
      <c r="G75" s="99">
        <f>IFERROR(VLOOKUP(Table2[[#This Row],[CITY CODE]],'Sales &amp; Purchases Data '!$F:$H, 2, FALSE), "$0.00")</f>
        <v>0</v>
      </c>
      <c r="H75" s="101">
        <f>IFERROR(VLOOKUP(Table2[[#This Row],[CITY CODE]],'Sales &amp; Purchases Data '!$F:$H, 3, FALSE), "$0.00")</f>
        <v>0</v>
      </c>
      <c r="I75" s="85">
        <f>IF(Table2[[#This Row],[TAXABLE AMOUNT]]= "Discontinued", H75, G75+H75)</f>
        <v>0</v>
      </c>
      <c r="J75" s="50">
        <v>2.75E-2</v>
      </c>
      <c r="K75" s="70">
        <f t="shared" si="1"/>
        <v>0</v>
      </c>
      <c r="L75" s="188"/>
      <c r="M75" s="187"/>
      <c r="N75" s="187"/>
      <c r="O75" s="25"/>
      <c r="P75" s="26">
        <v>19</v>
      </c>
      <c r="Q75" s="26">
        <v>19075596</v>
      </c>
      <c r="R75" s="25"/>
    </row>
    <row r="76" spans="1:18" s="4" customFormat="1" ht="18" customHeight="1" x14ac:dyDescent="0.3">
      <c r="A76" s="182"/>
      <c r="B76" s="182"/>
      <c r="C76" s="183"/>
      <c r="D76" s="40" t="s">
        <v>177</v>
      </c>
      <c r="E76" s="112">
        <v>42917</v>
      </c>
      <c r="F76" s="41">
        <v>589</v>
      </c>
      <c r="G76" s="99">
        <f>IFERROR(VLOOKUP(Table2[[#This Row],[CITY CODE]],'Sales &amp; Purchases Data '!$F:$H, 2, FALSE), "$0.00")</f>
        <v>0</v>
      </c>
      <c r="H76" s="101">
        <f>IFERROR(VLOOKUP(Table2[[#This Row],[CITY CODE]],'Sales &amp; Purchases Data '!$F:$H, 3, FALSE), "$0.00")</f>
        <v>0</v>
      </c>
      <c r="I76" s="85">
        <f>IF(Table2[[#This Row],[TAXABLE AMOUNT]]= "Discontinued", H76, G76+H76)</f>
        <v>0</v>
      </c>
      <c r="J76" s="45">
        <v>0.03</v>
      </c>
      <c r="K76" s="70">
        <f t="shared" si="1"/>
        <v>0</v>
      </c>
      <c r="L76" s="188"/>
      <c r="M76" s="187"/>
      <c r="N76" s="187"/>
      <c r="O76" s="25"/>
      <c r="P76" s="26">
        <v>19</v>
      </c>
      <c r="Q76" s="26">
        <v>19009589</v>
      </c>
      <c r="R76" s="25"/>
    </row>
    <row r="77" spans="1:18" s="4" customFormat="1" ht="18" customHeight="1" x14ac:dyDescent="0.3">
      <c r="A77" s="182"/>
      <c r="B77" s="182"/>
      <c r="C77" s="183"/>
      <c r="D77" s="40" t="s">
        <v>178</v>
      </c>
      <c r="E77" s="112">
        <v>43556</v>
      </c>
      <c r="F77" s="41">
        <v>664</v>
      </c>
      <c r="G77" s="99">
        <f>IFERROR(VLOOKUP(Table2[[#This Row],[CITY CODE]],'Sales &amp; Purchases Data '!$F:$H, 2, FALSE), "$0.00")</f>
        <v>0</v>
      </c>
      <c r="H77" s="101">
        <f>IFERROR(VLOOKUP(Table2[[#This Row],[CITY CODE]],'Sales &amp; Purchases Data '!$F:$H, 3, FALSE), "$0.00")</f>
        <v>0</v>
      </c>
      <c r="I77" s="85">
        <f>IF(Table2[[#This Row],[TAXABLE AMOUNT]]= "Discontinued", H77, G77+H77)</f>
        <v>0</v>
      </c>
      <c r="J77" s="45">
        <v>0.03</v>
      </c>
      <c r="K77" s="70">
        <f t="shared" si="1"/>
        <v>0</v>
      </c>
      <c r="L77" s="188"/>
      <c r="M77" s="187"/>
      <c r="N77" s="187"/>
      <c r="O77" s="25"/>
      <c r="P77" s="26">
        <v>19</v>
      </c>
      <c r="Q77" s="26">
        <v>19010664</v>
      </c>
      <c r="R77" s="25"/>
    </row>
    <row r="78" spans="1:18" s="4" customFormat="1" ht="18" customHeight="1" x14ac:dyDescent="0.3">
      <c r="A78" s="182"/>
      <c r="B78" s="182"/>
      <c r="C78" s="183"/>
      <c r="D78" s="40" t="s">
        <v>179</v>
      </c>
      <c r="E78" s="112">
        <v>43556</v>
      </c>
      <c r="F78" s="41">
        <v>678</v>
      </c>
      <c r="G78" s="99">
        <f>IFERROR(VLOOKUP(Table2[[#This Row],[CITY CODE]],'Sales &amp; Purchases Data '!$F:$H, 2, FALSE), "$0.00")</f>
        <v>0</v>
      </c>
      <c r="H78" s="101">
        <f>IFERROR(VLOOKUP(Table2[[#This Row],[CITY CODE]],'Sales &amp; Purchases Data '!$F:$H, 3, FALSE), "$0.00")</f>
        <v>0</v>
      </c>
      <c r="I78" s="85">
        <f>IF(Table2[[#This Row],[TAXABLE AMOUNT]]= "Discontinued", H78, G78+H78)</f>
        <v>0</v>
      </c>
      <c r="J78" s="45">
        <v>0.03</v>
      </c>
      <c r="K78" s="70">
        <f>I78*J78</f>
        <v>0</v>
      </c>
      <c r="L78" s="188"/>
      <c r="M78" s="187"/>
      <c r="N78" s="187"/>
      <c r="O78" s="25"/>
      <c r="P78" s="26">
        <v>19</v>
      </c>
      <c r="Q78" s="26">
        <v>19079678</v>
      </c>
      <c r="R78" s="25"/>
    </row>
    <row r="79" spans="1:18" s="4" customFormat="1" ht="18" customHeight="1" x14ac:dyDescent="0.3">
      <c r="A79" s="182"/>
      <c r="B79" s="182"/>
      <c r="C79" s="183"/>
      <c r="D79" s="40" t="s">
        <v>180</v>
      </c>
      <c r="E79" s="112">
        <v>43556</v>
      </c>
      <c r="F79" s="41">
        <v>666</v>
      </c>
      <c r="G79" s="99">
        <f>IFERROR(VLOOKUP(Table2[[#This Row],[CITY CODE]],'Sales &amp; Purchases Data '!$F:$H, 2, FALSE), "$0.00")</f>
        <v>0</v>
      </c>
      <c r="H79" s="101">
        <f>IFERROR(VLOOKUP(Table2[[#This Row],[CITY CODE]],'Sales &amp; Purchases Data '!$F:$H, 3, FALSE), "$0.00")</f>
        <v>0</v>
      </c>
      <c r="I79" s="85">
        <f>IF(Table2[[#This Row],[TAXABLE AMOUNT]]= "Discontinued", H79, G79+H79)</f>
        <v>0</v>
      </c>
      <c r="J79" s="45">
        <v>0.03</v>
      </c>
      <c r="K79" s="70">
        <f t="shared" si="1"/>
        <v>0</v>
      </c>
      <c r="L79" s="188"/>
      <c r="M79" s="187"/>
      <c r="N79" s="187"/>
      <c r="O79" s="25"/>
      <c r="P79" s="26">
        <v>19</v>
      </c>
      <c r="Q79" s="26">
        <v>19011666</v>
      </c>
      <c r="R79" s="25"/>
    </row>
    <row r="80" spans="1:18" s="4" customFormat="1" ht="18" customHeight="1" x14ac:dyDescent="0.3">
      <c r="A80" s="182"/>
      <c r="B80" s="182"/>
      <c r="C80" s="183"/>
      <c r="D80" s="40" t="s">
        <v>181</v>
      </c>
      <c r="E80" s="112">
        <v>43009</v>
      </c>
      <c r="F80" s="41">
        <v>598</v>
      </c>
      <c r="G80" s="99">
        <f>IFERROR(VLOOKUP(Table2[[#This Row],[CITY CODE]],'Sales &amp; Purchases Data '!$F:$H, 2, FALSE), "$0.00")</f>
        <v>0</v>
      </c>
      <c r="H80" s="101">
        <f>IFERROR(VLOOKUP(Table2[[#This Row],[CITY CODE]],'Sales &amp; Purchases Data '!$F:$H, 3, FALSE), "$0.00")</f>
        <v>0</v>
      </c>
      <c r="I80" s="85">
        <f>IF(Table2[[#This Row],[TAXABLE AMOUNT]]= "Discontinued", H80, G80+H80)</f>
        <v>0</v>
      </c>
      <c r="J80" s="50">
        <v>2.75E-2</v>
      </c>
      <c r="K80" s="70">
        <f t="shared" si="1"/>
        <v>0</v>
      </c>
      <c r="L80" s="188"/>
      <c r="M80" s="187"/>
      <c r="N80" s="187"/>
      <c r="O80" s="25"/>
      <c r="P80" s="26">
        <v>19</v>
      </c>
      <c r="Q80" s="26">
        <v>19046598</v>
      </c>
      <c r="R80" s="25"/>
    </row>
    <row r="81" spans="1:18" s="4" customFormat="1" ht="18" customHeight="1" x14ac:dyDescent="0.3">
      <c r="A81" s="182"/>
      <c r="B81" s="182"/>
      <c r="C81" s="183"/>
      <c r="D81" s="40" t="s">
        <v>182</v>
      </c>
      <c r="E81" s="112">
        <v>43009</v>
      </c>
      <c r="F81" s="41">
        <v>599</v>
      </c>
      <c r="G81" s="99">
        <f>IFERROR(VLOOKUP(Table2[[#This Row],[CITY CODE]],'Sales &amp; Purchases Data '!$F:$H, 2, FALSE), "$0.00")</f>
        <v>0</v>
      </c>
      <c r="H81" s="101">
        <f>IFERROR(VLOOKUP(Table2[[#This Row],[CITY CODE]],'Sales &amp; Purchases Data '!$F:$H, 3, FALSE), "$0.00")</f>
        <v>0</v>
      </c>
      <c r="I81" s="85">
        <f>IF(Table2[[#This Row],[TAXABLE AMOUNT]]= "Discontinued", H81, G81+H81)</f>
        <v>0</v>
      </c>
      <c r="J81" s="50">
        <v>2.75E-2</v>
      </c>
      <c r="K81" s="70">
        <f t="shared" si="1"/>
        <v>0</v>
      </c>
      <c r="L81" s="188"/>
      <c r="M81" s="187"/>
      <c r="N81" s="187"/>
      <c r="O81" s="25"/>
      <c r="P81" s="26">
        <v>19</v>
      </c>
      <c r="Q81" s="26">
        <v>19012599</v>
      </c>
      <c r="R81" s="25"/>
    </row>
    <row r="82" spans="1:18" s="4" customFormat="1" ht="18" customHeight="1" x14ac:dyDescent="0.3">
      <c r="A82" s="182"/>
      <c r="B82" s="182"/>
      <c r="C82" s="183"/>
      <c r="D82" s="40" t="s">
        <v>183</v>
      </c>
      <c r="E82" s="112">
        <v>43556</v>
      </c>
      <c r="F82" s="41">
        <v>674</v>
      </c>
      <c r="G82" s="99">
        <f>IFERROR(VLOOKUP(Table2[[#This Row],[CITY CODE]],'Sales &amp; Purchases Data '!$F:$H, 2, FALSE), "$0.00")</f>
        <v>0</v>
      </c>
      <c r="H82" s="101">
        <f>IFERROR(VLOOKUP(Table2[[#This Row],[CITY CODE]],'Sales &amp; Purchases Data '!$F:$H, 3, FALSE), "$0.00")</f>
        <v>0</v>
      </c>
      <c r="I82" s="85">
        <f>IF(Table2[[#This Row],[TAXABLE AMOUNT]]= "Discontinued", H82, G82+H82)</f>
        <v>0</v>
      </c>
      <c r="J82" s="45">
        <v>0.03</v>
      </c>
      <c r="K82" s="70">
        <f t="shared" si="1"/>
        <v>0</v>
      </c>
      <c r="L82" s="188"/>
      <c r="M82" s="187"/>
      <c r="N82" s="187"/>
      <c r="O82" s="25"/>
      <c r="P82" s="26">
        <v>19</v>
      </c>
      <c r="Q82" s="26">
        <v>19070674</v>
      </c>
      <c r="R82" s="25"/>
    </row>
    <row r="83" spans="1:18" s="4" customFormat="1" ht="18" customHeight="1" x14ac:dyDescent="0.3">
      <c r="A83" s="76"/>
      <c r="B83" s="76"/>
      <c r="C83" s="77"/>
      <c r="D83" s="80" t="s">
        <v>184</v>
      </c>
      <c r="E83" s="112">
        <v>43647</v>
      </c>
      <c r="F83" s="81">
        <v>752</v>
      </c>
      <c r="G83" s="99">
        <f>IFERROR(VLOOKUP(Table2[[#This Row],[CITY CODE]],'Sales &amp; Purchases Data '!$F:$H, 2, FALSE), "$0.00")</f>
        <v>0</v>
      </c>
      <c r="H83" s="101">
        <f>IFERROR(VLOOKUP(Table2[[#This Row],[CITY CODE]],'Sales &amp; Purchases Data '!$F:$H, 3, FALSE), "$0.00")</f>
        <v>0</v>
      </c>
      <c r="I83" s="88">
        <f>IF(Table2[[#This Row],[TAXABLE AMOUNT]]= "Discontinued", H83, G83+H83)</f>
        <v>0</v>
      </c>
      <c r="J83" s="45">
        <v>0.03</v>
      </c>
      <c r="K83" s="70">
        <f>Table2[[#This Row],[NET TAXABLE AMOUNT]]*J83</f>
        <v>0</v>
      </c>
      <c r="L83" s="188"/>
      <c r="M83" s="187"/>
      <c r="N83" s="187"/>
      <c r="O83" s="25"/>
      <c r="P83" s="26" t="s">
        <v>97</v>
      </c>
      <c r="Q83" s="26" t="s">
        <v>98</v>
      </c>
      <c r="R83" s="25"/>
    </row>
    <row r="84" spans="1:18" s="4" customFormat="1" ht="18" customHeight="1" x14ac:dyDescent="0.3">
      <c r="A84" s="182"/>
      <c r="B84" s="182"/>
      <c r="C84" s="183"/>
      <c r="D84" s="78" t="s">
        <v>185</v>
      </c>
      <c r="E84" s="120">
        <v>43191</v>
      </c>
      <c r="F84" s="38">
        <v>611</v>
      </c>
      <c r="G84" s="99">
        <f>IFERROR(VLOOKUP(Table2[[#This Row],[CITY CODE]],'Sales &amp; Purchases Data '!$F:$H, 2, FALSE), "$0.00")</f>
        <v>0</v>
      </c>
      <c r="H84" s="102">
        <f>IFERROR(VLOOKUP(Table2[[#This Row],[CITY CODE]],'Sales &amp; Purchases Data '!$F:$H, 3, FALSE), "$0.00")</f>
        <v>0</v>
      </c>
      <c r="I84" s="87">
        <f>IF(Table2[[#This Row],[TAXABLE AMOUNT]]= "Discontinued", H84, G84+H84)</f>
        <v>0</v>
      </c>
      <c r="J84" s="79">
        <v>0.03</v>
      </c>
      <c r="K84" s="72">
        <f t="shared" si="1"/>
        <v>0</v>
      </c>
      <c r="L84" s="188"/>
      <c r="M84" s="187"/>
      <c r="N84" s="187"/>
      <c r="O84" s="25"/>
      <c r="P84" s="26">
        <v>19</v>
      </c>
      <c r="Q84" s="26">
        <v>19016611</v>
      </c>
      <c r="R84" s="25"/>
    </row>
    <row r="85" spans="1:18" s="4" customFormat="1" ht="18" customHeight="1" x14ac:dyDescent="0.3">
      <c r="A85" s="182"/>
      <c r="B85" s="182"/>
      <c r="C85" s="183"/>
      <c r="D85" s="40" t="s">
        <v>186</v>
      </c>
      <c r="E85" s="112">
        <v>43374</v>
      </c>
      <c r="F85" s="41">
        <v>638</v>
      </c>
      <c r="G85" s="99">
        <f>IFERROR(VLOOKUP(Table2[[#This Row],[CITY CODE]],'Sales &amp; Purchases Data '!$F:$H, 2, FALSE), "$0.00")</f>
        <v>0</v>
      </c>
      <c r="H85" s="101">
        <f>IFERROR(VLOOKUP(Table2[[#This Row],[CITY CODE]],'Sales &amp; Purchases Data '!$F:$H, 3, FALSE), "$0.00")</f>
        <v>0</v>
      </c>
      <c r="I85" s="85">
        <f>IF(Table2[[#This Row],[TAXABLE AMOUNT]]= "Discontinued", H85, G85+H85)</f>
        <v>0</v>
      </c>
      <c r="J85" s="45">
        <v>0.03</v>
      </c>
      <c r="K85" s="70">
        <f t="shared" si="1"/>
        <v>0</v>
      </c>
      <c r="L85" s="188"/>
      <c r="M85" s="187"/>
      <c r="N85" s="187"/>
      <c r="O85" s="25"/>
      <c r="P85" s="26">
        <v>19</v>
      </c>
      <c r="Q85" s="26">
        <v>19018638</v>
      </c>
      <c r="R85" s="25"/>
    </row>
    <row r="86" spans="1:18" s="4" customFormat="1" ht="18" customHeight="1" x14ac:dyDescent="0.3">
      <c r="A86" s="182"/>
      <c r="B86" s="182"/>
      <c r="C86" s="183"/>
      <c r="D86" s="40" t="s">
        <v>187</v>
      </c>
      <c r="E86" s="112">
        <v>43009</v>
      </c>
      <c r="F86" s="41">
        <v>600</v>
      </c>
      <c r="G86" s="99">
        <f>IFERROR(VLOOKUP(Table2[[#This Row],[CITY CODE]],'Sales &amp; Purchases Data '!$F:$H, 2, FALSE), "$0.00")</f>
        <v>0</v>
      </c>
      <c r="H86" s="101">
        <f>IFERROR(VLOOKUP(Table2[[#This Row],[CITY CODE]],'Sales &amp; Purchases Data '!$F:$H, 3, FALSE), "$0.00")</f>
        <v>0</v>
      </c>
      <c r="I86" s="85">
        <f>IF(Table2[[#This Row],[TAXABLE AMOUNT]]= "Discontinued", H86, G86+H86)</f>
        <v>0</v>
      </c>
      <c r="J86" s="50">
        <v>2.75E-2</v>
      </c>
      <c r="K86" s="70">
        <f t="shared" si="1"/>
        <v>0</v>
      </c>
      <c r="L86" s="188"/>
      <c r="M86" s="187"/>
      <c r="N86" s="187"/>
      <c r="O86" s="25"/>
      <c r="P86" s="26">
        <v>19</v>
      </c>
      <c r="Q86" s="26">
        <v>19019600</v>
      </c>
      <c r="R86" s="25"/>
    </row>
    <row r="87" spans="1:18" s="4" customFormat="1" ht="18" customHeight="1" x14ac:dyDescent="0.3">
      <c r="A87" s="182"/>
      <c r="B87" s="182"/>
      <c r="C87" s="183"/>
      <c r="D87" s="40" t="s">
        <v>188</v>
      </c>
      <c r="E87" s="112">
        <v>43556</v>
      </c>
      <c r="F87" s="41">
        <v>670</v>
      </c>
      <c r="G87" s="99">
        <f>IFERROR(VLOOKUP(Table2[[#This Row],[CITY CODE]],'Sales &amp; Purchases Data '!$F:$H, 2, FALSE), "$0.00")</f>
        <v>0</v>
      </c>
      <c r="H87" s="101">
        <f>IFERROR(VLOOKUP(Table2[[#This Row],[CITY CODE]],'Sales &amp; Purchases Data '!$F:$H, 3, FALSE), "$0.00")</f>
        <v>0</v>
      </c>
      <c r="I87" s="85">
        <f>IF(Table2[[#This Row],[TAXABLE AMOUNT]]= "Discontinued", H87, G87+H87)</f>
        <v>0</v>
      </c>
      <c r="J87" s="50">
        <v>2.75E-2</v>
      </c>
      <c r="K87" s="70">
        <f t="shared" si="1"/>
        <v>0</v>
      </c>
      <c r="L87" s="188"/>
      <c r="M87" s="187"/>
      <c r="N87" s="187"/>
      <c r="O87" s="25"/>
      <c r="P87" s="26">
        <v>19</v>
      </c>
      <c r="Q87" s="26">
        <v>19045670</v>
      </c>
      <c r="R87" s="25"/>
    </row>
    <row r="88" spans="1:18" s="4" customFormat="1" ht="18" customHeight="1" x14ac:dyDescent="0.3">
      <c r="A88" s="182"/>
      <c r="B88" s="182"/>
      <c r="C88" s="183"/>
      <c r="D88" s="40" t="s">
        <v>189</v>
      </c>
      <c r="E88" s="112">
        <v>43556</v>
      </c>
      <c r="F88" s="41">
        <v>676</v>
      </c>
      <c r="G88" s="99">
        <f>IFERROR(VLOOKUP(Table2[[#This Row],[CITY CODE]],'Sales &amp; Purchases Data '!$F:$H, 2, FALSE), "$0.00")</f>
        <v>0</v>
      </c>
      <c r="H88" s="101">
        <f>IFERROR(VLOOKUP(Table2[[#This Row],[CITY CODE]],'Sales &amp; Purchases Data '!$F:$H, 3, FALSE), "$0.00")</f>
        <v>0</v>
      </c>
      <c r="I88" s="85">
        <f>IF(Table2[[#This Row],[TAXABLE AMOUNT]]= "Discontinued", H88, G88+H88)</f>
        <v>0</v>
      </c>
      <c r="J88" s="45">
        <v>0.03</v>
      </c>
      <c r="K88" s="70">
        <f t="shared" si="1"/>
        <v>0</v>
      </c>
      <c r="L88" s="188"/>
      <c r="M88" s="187"/>
      <c r="N88" s="187"/>
      <c r="O88" s="25"/>
      <c r="P88" s="26">
        <v>19</v>
      </c>
      <c r="Q88" s="26">
        <v>19074676</v>
      </c>
      <c r="R88" s="25"/>
    </row>
    <row r="89" spans="1:18" s="4" customFormat="1" ht="18" customHeight="1" x14ac:dyDescent="0.3">
      <c r="A89" s="182"/>
      <c r="B89" s="182"/>
      <c r="C89" s="183"/>
      <c r="D89" s="40" t="s">
        <v>190</v>
      </c>
      <c r="E89" s="112">
        <v>42917</v>
      </c>
      <c r="F89" s="41">
        <v>588</v>
      </c>
      <c r="G89" s="99">
        <f>IFERROR(VLOOKUP(Table2[[#This Row],[CITY CODE]],'Sales &amp; Purchases Data '!$F:$H, 2, FALSE), "$0.00")</f>
        <v>0</v>
      </c>
      <c r="H89" s="101">
        <f>IFERROR(VLOOKUP(Table2[[#This Row],[CITY CODE]],'Sales &amp; Purchases Data '!$F:$H, 3, FALSE), "$0.00")</f>
        <v>0</v>
      </c>
      <c r="I89" s="85">
        <f>IF(Table2[[#This Row],[TAXABLE AMOUNT]]= "Discontinued", H89, G89+H89)</f>
        <v>0</v>
      </c>
      <c r="J89" s="45">
        <v>0.03</v>
      </c>
      <c r="K89" s="70">
        <f t="shared" si="1"/>
        <v>0</v>
      </c>
      <c r="L89" s="188"/>
      <c r="M89" s="187"/>
      <c r="N89" s="187"/>
      <c r="O89" s="25"/>
      <c r="P89" s="26">
        <v>19</v>
      </c>
      <c r="Q89" s="26">
        <v>19060588</v>
      </c>
      <c r="R89" s="25"/>
    </row>
    <row r="90" spans="1:18" s="4" customFormat="1" ht="18" customHeight="1" x14ac:dyDescent="0.3">
      <c r="A90" s="182"/>
      <c r="B90" s="182"/>
      <c r="C90" s="183"/>
      <c r="D90" s="40" t="s">
        <v>191</v>
      </c>
      <c r="E90" s="112">
        <v>42917</v>
      </c>
      <c r="F90" s="41">
        <v>590</v>
      </c>
      <c r="G90" s="99">
        <f>IFERROR(VLOOKUP(Table2[[#This Row],[CITY CODE]],'Sales &amp; Purchases Data '!$F:$H, 2, FALSE), "$0.00")</f>
        <v>0</v>
      </c>
      <c r="H90" s="101">
        <f>IFERROR(VLOOKUP(Table2[[#This Row],[CITY CODE]],'Sales &amp; Purchases Data '!$F:$H, 3, FALSE), "$0.00")</f>
        <v>0</v>
      </c>
      <c r="I90" s="85">
        <f>IF(Table2[[#This Row],[TAXABLE AMOUNT]]= "Discontinued", H90, G90+H90)</f>
        <v>0</v>
      </c>
      <c r="J90" s="45">
        <v>0.03</v>
      </c>
      <c r="K90" s="70">
        <f t="shared" si="1"/>
        <v>0</v>
      </c>
      <c r="L90" s="188"/>
      <c r="M90" s="187"/>
      <c r="N90" s="187"/>
      <c r="O90" s="25"/>
      <c r="P90" s="26">
        <v>19</v>
      </c>
      <c r="Q90" s="26">
        <v>19021590</v>
      </c>
      <c r="R90" s="25"/>
    </row>
    <row r="91" spans="1:18" s="4" customFormat="1" ht="18" customHeight="1" x14ac:dyDescent="0.3">
      <c r="A91" s="182"/>
      <c r="B91" s="182"/>
      <c r="C91" s="183"/>
      <c r="D91" s="40" t="s">
        <v>192</v>
      </c>
      <c r="E91" s="112">
        <v>43556</v>
      </c>
      <c r="F91" s="41">
        <v>680</v>
      </c>
      <c r="G91" s="99">
        <f>IFERROR(VLOOKUP(Table2[[#This Row],[CITY CODE]],'Sales &amp; Purchases Data '!$F:$H, 2, FALSE), "$0.00")</f>
        <v>0</v>
      </c>
      <c r="H91" s="101">
        <f>IFERROR(VLOOKUP(Table2[[#This Row],[CITY CODE]],'Sales &amp; Purchases Data '!$F:$H, 3, FALSE), "$0.00")</f>
        <v>0</v>
      </c>
      <c r="I91" s="85">
        <f>IF(Table2[[#This Row],[TAXABLE AMOUNT]]= "Discontinued", H91, G91+H91)</f>
        <v>0</v>
      </c>
      <c r="J91" s="45">
        <v>0.03</v>
      </c>
      <c r="K91" s="70">
        <f t="shared" si="1"/>
        <v>0</v>
      </c>
      <c r="L91" s="188"/>
      <c r="M91" s="187"/>
      <c r="N91" s="187"/>
      <c r="O91" s="25"/>
      <c r="P91" s="26">
        <v>19</v>
      </c>
      <c r="Q91" s="26">
        <v>19080680</v>
      </c>
      <c r="R91" s="25"/>
    </row>
    <row r="92" spans="1:18" s="4" customFormat="1" ht="18" customHeight="1" x14ac:dyDescent="0.3">
      <c r="A92" s="182"/>
      <c r="B92" s="182"/>
      <c r="C92" s="183"/>
      <c r="D92" s="40" t="s">
        <v>193</v>
      </c>
      <c r="E92" s="112">
        <v>42917</v>
      </c>
      <c r="F92" s="41">
        <v>582</v>
      </c>
      <c r="G92" s="99">
        <f>IFERROR(VLOOKUP(Table2[[#This Row],[CITY CODE]],'Sales &amp; Purchases Data '!$F:$H, 2, FALSE), "$0.00")</f>
        <v>0</v>
      </c>
      <c r="H92" s="101">
        <f>IFERROR(VLOOKUP(Table2[[#This Row],[CITY CODE]],'Sales &amp; Purchases Data '!$F:$H, 3, FALSE), "$0.00")</f>
        <v>0</v>
      </c>
      <c r="I92" s="85">
        <f>IF(Table2[[#This Row],[TAXABLE AMOUNT]]= "Discontinued", H92, G92+H92)</f>
        <v>0</v>
      </c>
      <c r="J92" s="45">
        <v>0.03</v>
      </c>
      <c r="K92" s="70">
        <f t="shared" si="1"/>
        <v>0</v>
      </c>
      <c r="L92" s="188"/>
      <c r="M92" s="187"/>
      <c r="N92" s="187"/>
      <c r="O92" s="25"/>
      <c r="P92" s="26">
        <v>19</v>
      </c>
      <c r="Q92" s="26">
        <v>19068582</v>
      </c>
      <c r="R92" s="25"/>
    </row>
    <row r="93" spans="1:18" s="4" customFormat="1" ht="18" customHeight="1" x14ac:dyDescent="0.3">
      <c r="A93" s="182"/>
      <c r="B93" s="182"/>
      <c r="C93" s="183"/>
      <c r="D93" s="40" t="s">
        <v>194</v>
      </c>
      <c r="E93" s="112">
        <v>43556</v>
      </c>
      <c r="F93" s="41">
        <v>668</v>
      </c>
      <c r="G93" s="99">
        <f>IFERROR(VLOOKUP(Table2[[#This Row],[CITY CODE]],'Sales &amp; Purchases Data '!$F:$H, 2, FALSE), "$0.00")</f>
        <v>0</v>
      </c>
      <c r="H93" s="101">
        <f>IFERROR(VLOOKUP(Table2[[#This Row],[CITY CODE]],'Sales &amp; Purchases Data '!$F:$H, 3, FALSE), "$0.00")</f>
        <v>0</v>
      </c>
      <c r="I93" s="85">
        <f>IF(Table2[[#This Row],[TAXABLE AMOUNT]]= "Discontinued", H93, G93+H93)</f>
        <v>0</v>
      </c>
      <c r="J93" s="45">
        <v>0.03</v>
      </c>
      <c r="K93" s="70">
        <f t="shared" si="1"/>
        <v>0</v>
      </c>
      <c r="L93" s="188"/>
      <c r="M93" s="187"/>
      <c r="N93" s="187"/>
      <c r="O93" s="25"/>
      <c r="P93" s="26">
        <v>19</v>
      </c>
      <c r="Q93" s="26">
        <v>19028668</v>
      </c>
      <c r="R93" s="25"/>
    </row>
    <row r="94" spans="1:18" s="4" customFormat="1" ht="18" customHeight="1" x14ac:dyDescent="0.3">
      <c r="A94" s="182"/>
      <c r="B94" s="182"/>
      <c r="C94" s="183"/>
      <c r="D94" s="40" t="s">
        <v>195</v>
      </c>
      <c r="E94" s="112">
        <v>43009</v>
      </c>
      <c r="F94" s="41">
        <v>602</v>
      </c>
      <c r="G94" s="99">
        <f>IFERROR(VLOOKUP(Table2[[#This Row],[CITY CODE]],'Sales &amp; Purchases Data '!$F:$H, 2, FALSE), "$0.00")</f>
        <v>0</v>
      </c>
      <c r="H94" s="101">
        <f>IFERROR(VLOOKUP(Table2[[#This Row],[CITY CODE]],'Sales &amp; Purchases Data '!$F:$H, 3, FALSE), "$0.00")</f>
        <v>0</v>
      </c>
      <c r="I94" s="85">
        <f>IF(Table2[[#This Row],[TAXABLE AMOUNT]]= "Discontinued", H94, G94+H94)</f>
        <v>0</v>
      </c>
      <c r="J94" s="50">
        <v>2.75E-2</v>
      </c>
      <c r="K94" s="70">
        <f t="shared" si="1"/>
        <v>0</v>
      </c>
      <c r="L94" s="188"/>
      <c r="M94" s="187"/>
      <c r="N94" s="187"/>
      <c r="O94" s="25"/>
      <c r="P94" s="26">
        <v>19</v>
      </c>
      <c r="Q94" s="26">
        <v>19030602</v>
      </c>
      <c r="R94" s="25"/>
    </row>
    <row r="95" spans="1:18" s="4" customFormat="1" ht="18" customHeight="1" x14ac:dyDescent="0.3">
      <c r="A95" s="182"/>
      <c r="B95" s="182"/>
      <c r="C95" s="183"/>
      <c r="D95" s="40" t="s">
        <v>196</v>
      </c>
      <c r="E95" s="112">
        <v>43556</v>
      </c>
      <c r="F95" s="41">
        <v>672</v>
      </c>
      <c r="G95" s="99">
        <f>IFERROR(VLOOKUP(Table2[[#This Row],[CITY CODE]],'Sales &amp; Purchases Data '!$F:$H, 2, FALSE), "$0.00")</f>
        <v>0</v>
      </c>
      <c r="H95" s="101">
        <f>IFERROR(VLOOKUP(Table2[[#This Row],[CITY CODE]],'Sales &amp; Purchases Data '!$F:$H, 3, FALSE), "$0.00")</f>
        <v>0</v>
      </c>
      <c r="I95" s="85">
        <f>IF(Table2[[#This Row],[TAXABLE AMOUNT]]= "Discontinued", H95, G95+H95)</f>
        <v>0</v>
      </c>
      <c r="J95" s="50">
        <v>3.2500000000000001E-2</v>
      </c>
      <c r="K95" s="70">
        <f t="shared" si="1"/>
        <v>0</v>
      </c>
      <c r="L95" s="188"/>
      <c r="M95" s="187"/>
      <c r="N95" s="187"/>
      <c r="O95" s="25"/>
      <c r="P95" s="26">
        <v>19</v>
      </c>
      <c r="Q95" s="26">
        <v>19049672</v>
      </c>
      <c r="R95" s="25"/>
    </row>
    <row r="96" spans="1:18" s="4" customFormat="1" ht="18" customHeight="1" x14ac:dyDescent="0.3">
      <c r="A96" s="182"/>
      <c r="B96" s="182"/>
      <c r="C96" s="183"/>
      <c r="D96" s="40" t="s">
        <v>197</v>
      </c>
      <c r="E96" s="112">
        <v>42917</v>
      </c>
      <c r="F96" s="41">
        <v>591</v>
      </c>
      <c r="G96" s="99">
        <f>IFERROR(VLOOKUP(Table2[[#This Row],[CITY CODE]],'Sales &amp; Purchases Data '!$F:$H, 2, FALSE), "$0.00")</f>
        <v>0</v>
      </c>
      <c r="H96" s="101">
        <f>IFERROR(VLOOKUP(Table2[[#This Row],[CITY CODE]],'Sales &amp; Purchases Data '!$F:$H, 3, FALSE), "$0.00")</f>
        <v>0</v>
      </c>
      <c r="I96" s="85">
        <f>IF(Table2[[#This Row],[TAXABLE AMOUNT]]= "Discontinued", H96, G96+H96)</f>
        <v>0</v>
      </c>
      <c r="J96" s="45">
        <v>0.03</v>
      </c>
      <c r="K96" s="70">
        <f t="shared" si="1"/>
        <v>0</v>
      </c>
      <c r="L96" s="188"/>
      <c r="M96" s="187"/>
      <c r="N96" s="187"/>
      <c r="O96" s="25"/>
      <c r="P96" s="26">
        <v>19</v>
      </c>
      <c r="Q96" s="26">
        <v>19033591</v>
      </c>
      <c r="R96" s="25"/>
    </row>
    <row r="97" spans="1:18" s="4" customFormat="1" ht="18" customHeight="1" x14ac:dyDescent="0.3">
      <c r="A97" s="182"/>
      <c r="B97" s="182"/>
      <c r="C97" s="183"/>
      <c r="D97" s="40" t="s">
        <v>341</v>
      </c>
      <c r="E97" s="112">
        <v>43009</v>
      </c>
      <c r="F97" s="41">
        <v>601</v>
      </c>
      <c r="G97" s="99">
        <f>IFERROR(VLOOKUP(Table2[[#This Row],[CITY CODE]],'Sales &amp; Purchases Data '!$F:$H, 2, FALSE), "$0.00")</f>
        <v>0</v>
      </c>
      <c r="H97" s="101">
        <f>IFERROR(VLOOKUP(Table2[[#This Row],[CITY CODE]],'Sales &amp; Purchases Data '!$F:$H, 3, FALSE), "$0.00")</f>
        <v>0</v>
      </c>
      <c r="I97" s="85">
        <f>IF(Table2[[#This Row],[TAXABLE AMOUNT]]= "Discontinued", H97, G97+H97)</f>
        <v>0</v>
      </c>
      <c r="J97" s="50">
        <v>2.75E-2</v>
      </c>
      <c r="K97" s="70">
        <f t="shared" si="1"/>
        <v>0</v>
      </c>
      <c r="L97" s="188"/>
      <c r="M97" s="187"/>
      <c r="N97" s="187"/>
      <c r="O97" s="25"/>
      <c r="P97" s="26">
        <v>19</v>
      </c>
      <c r="Q97" s="26">
        <v>19069601</v>
      </c>
      <c r="R97" s="25"/>
    </row>
    <row r="98" spans="1:18" s="4" customFormat="1" ht="18" customHeight="1" x14ac:dyDescent="0.3">
      <c r="A98" s="182"/>
      <c r="B98" s="182"/>
      <c r="C98" s="183"/>
      <c r="D98" s="40" t="s">
        <v>198</v>
      </c>
      <c r="E98" s="112">
        <v>42917</v>
      </c>
      <c r="F98" s="41">
        <v>580</v>
      </c>
      <c r="G98" s="99">
        <f>IFERROR(VLOOKUP(Table2[[#This Row],[CITY CODE]],'Sales &amp; Purchases Data '!$F:$H, 2, FALSE), "$0.00")</f>
        <v>0</v>
      </c>
      <c r="H98" s="101">
        <f>IFERROR(VLOOKUP(Table2[[#This Row],[CITY CODE]],'Sales &amp; Purchases Data '!$F:$H, 3, FALSE), "$0.00")</f>
        <v>0</v>
      </c>
      <c r="I98" s="85">
        <f>IF(Table2[[#This Row],[TAXABLE AMOUNT]]= "Discontinued", H98, G98+H98)</f>
        <v>0</v>
      </c>
      <c r="J98" s="45">
        <v>0.03</v>
      </c>
      <c r="K98" s="70">
        <f t="shared" si="1"/>
        <v>0</v>
      </c>
      <c r="L98" s="188"/>
      <c r="M98" s="187"/>
      <c r="N98" s="187"/>
      <c r="O98" s="25"/>
      <c r="P98" s="26">
        <v>19</v>
      </c>
      <c r="Q98" s="26">
        <v>19036580</v>
      </c>
      <c r="R98" s="25"/>
    </row>
    <row r="99" spans="1:18" s="4" customFormat="1" ht="18" customHeight="1" x14ac:dyDescent="0.3">
      <c r="A99" s="182"/>
      <c r="B99" s="182"/>
      <c r="C99" s="183"/>
      <c r="D99" s="43" t="s">
        <v>9</v>
      </c>
      <c r="E99" s="117"/>
      <c r="F99" s="38">
        <v>144</v>
      </c>
      <c r="G99" s="99">
        <f>IFERROR(VLOOKUP(Table2[[#This Row],[CITY CODE]],'Sales &amp; Purchases Data '!$F:$H, 2, FALSE), "$0.00")</f>
        <v>0</v>
      </c>
      <c r="H99" s="101">
        <f>IFERROR(VLOOKUP(Table2[[#This Row],[CITY CODE]],'Sales &amp; Purchases Data '!$F:$H, 3, FALSE), "$0.00")</f>
        <v>0</v>
      </c>
      <c r="I99" s="85">
        <f>IF(Table2[[#This Row],[TAXABLE AMOUNT]]= "Discontinued", H99, G99+H99)</f>
        <v>0</v>
      </c>
      <c r="J99" s="42">
        <v>5.0000000000000001E-3</v>
      </c>
      <c r="K99" s="70">
        <f t="shared" si="1"/>
        <v>0</v>
      </c>
      <c r="L99" s="188"/>
      <c r="M99" s="187"/>
      <c r="N99" s="187"/>
      <c r="O99" s="25"/>
      <c r="P99" s="26">
        <v>20</v>
      </c>
      <c r="Q99" s="26">
        <v>20998144</v>
      </c>
      <c r="R99" s="25"/>
    </row>
    <row r="100" spans="1:18" s="4" customFormat="1" ht="18" customHeight="1" x14ac:dyDescent="0.3">
      <c r="A100" s="182"/>
      <c r="B100" s="182"/>
      <c r="C100" s="183"/>
      <c r="D100" s="40" t="s">
        <v>199</v>
      </c>
      <c r="E100" s="112">
        <v>43556</v>
      </c>
      <c r="F100" s="41">
        <v>682</v>
      </c>
      <c r="G100" s="99">
        <f>IFERROR(VLOOKUP(Table2[[#This Row],[CITY CODE]],'Sales &amp; Purchases Data '!$F:$H, 2, FALSE), "$0.00")</f>
        <v>0</v>
      </c>
      <c r="H100" s="101">
        <f>IFERROR(VLOOKUP(Table2[[#This Row],[CITY CODE]],'Sales &amp; Purchases Data '!$F:$H, 3, FALSE), "$0.00")</f>
        <v>0</v>
      </c>
      <c r="I100" s="85">
        <f>IF(Table2[[#This Row],[TAXABLE AMOUNT]]= "Discontinued", H100, G100+H100)</f>
        <v>0</v>
      </c>
      <c r="J100" s="42">
        <v>1.4999999999999999E-2</v>
      </c>
      <c r="K100" s="70">
        <f t="shared" si="1"/>
        <v>0</v>
      </c>
      <c r="L100" s="188"/>
      <c r="M100" s="187"/>
      <c r="N100" s="187"/>
      <c r="O100" s="25"/>
      <c r="P100" s="26">
        <v>20</v>
      </c>
      <c r="Q100" s="26">
        <v>20041682</v>
      </c>
      <c r="R100" s="25"/>
    </row>
    <row r="101" spans="1:18" s="4" customFormat="1" ht="18" customHeight="1" x14ac:dyDescent="0.3">
      <c r="A101" s="182"/>
      <c r="B101" s="182"/>
      <c r="C101" s="183"/>
      <c r="D101" s="40" t="s">
        <v>200</v>
      </c>
      <c r="E101" s="112">
        <v>42826</v>
      </c>
      <c r="F101" s="41">
        <v>476</v>
      </c>
      <c r="G101" s="99">
        <f>IFERROR(VLOOKUP(Table2[[#This Row],[CITY CODE]],'Sales &amp; Purchases Data '!$F:$H, 2, FALSE), "$0.00")</f>
        <v>0</v>
      </c>
      <c r="H101" s="101">
        <f>IFERROR(VLOOKUP(Table2[[#This Row],[CITY CODE]],'Sales &amp; Purchases Data '!$F:$H, 3, FALSE), "$0.00")</f>
        <v>0</v>
      </c>
      <c r="I101" s="85">
        <f>IF(Table2[[#This Row],[TAXABLE AMOUNT]]= "Discontinued", H101, G101+H101)</f>
        <v>0</v>
      </c>
      <c r="J101" s="45">
        <v>0.01</v>
      </c>
      <c r="K101" s="70">
        <f t="shared" si="1"/>
        <v>0</v>
      </c>
      <c r="L101" s="188"/>
      <c r="M101" s="187"/>
      <c r="N101" s="187"/>
      <c r="O101" s="25"/>
      <c r="P101" s="26">
        <v>20</v>
      </c>
      <c r="Q101" s="26">
        <v>20042476</v>
      </c>
      <c r="R101" s="25"/>
    </row>
    <row r="102" spans="1:18" s="4" customFormat="1" ht="18" customHeight="1" x14ac:dyDescent="0.3">
      <c r="A102" s="182"/>
      <c r="B102" s="182"/>
      <c r="C102" s="183"/>
      <c r="D102" s="43" t="s">
        <v>10</v>
      </c>
      <c r="E102" s="117"/>
      <c r="F102" s="41">
        <v>311</v>
      </c>
      <c r="G102" s="99">
        <f>IFERROR(VLOOKUP(Table2[[#This Row],[CITY CODE]],'Sales &amp; Purchases Data '!$F:$H, 2, FALSE), "$0.00")</f>
        <v>0</v>
      </c>
      <c r="H102" s="101">
        <f>IFERROR(VLOOKUP(Table2[[#This Row],[CITY CODE]],'Sales &amp; Purchases Data '!$F:$H, 3, FALSE), "$0.00")</f>
        <v>0</v>
      </c>
      <c r="I102" s="85">
        <f>IF(Table2[[#This Row],[TAXABLE AMOUNT]]= "Discontinued", H102, G102+H102)</f>
        <v>0</v>
      </c>
      <c r="J102" s="45">
        <v>0.01</v>
      </c>
      <c r="K102" s="70">
        <f t="shared" si="1"/>
        <v>0</v>
      </c>
      <c r="L102" s="188"/>
      <c r="M102" s="187"/>
      <c r="N102" s="187"/>
      <c r="O102" s="25"/>
      <c r="P102" s="26">
        <v>21</v>
      </c>
      <c r="Q102" s="26">
        <v>21998311</v>
      </c>
      <c r="R102" s="25"/>
    </row>
    <row r="103" spans="1:18" s="4" customFormat="1" ht="18" customHeight="1" x14ac:dyDescent="0.3">
      <c r="A103" s="182"/>
      <c r="B103" s="182"/>
      <c r="C103" s="183"/>
      <c r="D103" s="40" t="s">
        <v>333</v>
      </c>
      <c r="E103" s="112">
        <v>43374</v>
      </c>
      <c r="F103" s="41">
        <v>640</v>
      </c>
      <c r="G103" s="99">
        <f>IFERROR(VLOOKUP(Table2[[#This Row],[CITY CODE]],'Sales &amp; Purchases Data '!$F:$H, 2, FALSE), "$0.00")</f>
        <v>0</v>
      </c>
      <c r="H103" s="101">
        <f>IFERROR(VLOOKUP(Table2[[#This Row],[CITY CODE]],'Sales &amp; Purchases Data '!$F:$H, 3, FALSE), "$0.00")</f>
        <v>0</v>
      </c>
      <c r="I103" s="85">
        <f>IF(Table2[[#This Row],[TAXABLE AMOUNT]]= "Discontinued", H103, G103+H103)</f>
        <v>0</v>
      </c>
      <c r="J103" s="50">
        <v>1.7500000000000002E-2</v>
      </c>
      <c r="K103" s="70">
        <f t="shared" si="1"/>
        <v>0</v>
      </c>
      <c r="L103" s="188"/>
      <c r="M103" s="187"/>
      <c r="N103" s="187"/>
      <c r="O103" s="25"/>
      <c r="P103" s="26">
        <v>21</v>
      </c>
      <c r="Q103" s="26">
        <v>21022640</v>
      </c>
      <c r="R103" s="25"/>
    </row>
    <row r="104" spans="1:18" s="4" customFormat="1" ht="18" customHeight="1" x14ac:dyDescent="0.3">
      <c r="A104" s="182"/>
      <c r="B104" s="182"/>
      <c r="C104" s="183"/>
      <c r="D104" s="40" t="s">
        <v>334</v>
      </c>
      <c r="E104" s="112">
        <v>42826</v>
      </c>
      <c r="F104" s="41">
        <v>478</v>
      </c>
      <c r="G104" s="99">
        <f>IFERROR(VLOOKUP(Table2[[#This Row],[CITY CODE]],'Sales &amp; Purchases Data '!$F:$H, 2, FALSE), "$0.00")</f>
        <v>0</v>
      </c>
      <c r="H104" s="101">
        <f>IFERROR(VLOOKUP(Table2[[#This Row],[CITY CODE]],'Sales &amp; Purchases Data '!$F:$H, 3, FALSE), "$0.00")</f>
        <v>0</v>
      </c>
      <c r="I104" s="85">
        <f>IF(Table2[[#This Row],[TAXABLE AMOUNT]]= "Discontinued", H104, G104+H104)</f>
        <v>0</v>
      </c>
      <c r="J104" s="50">
        <v>1.7500000000000002E-2</v>
      </c>
      <c r="K104" s="70">
        <f t="shared" si="1"/>
        <v>0</v>
      </c>
      <c r="L104" s="188"/>
      <c r="M104" s="187"/>
      <c r="N104" s="187"/>
      <c r="O104" s="25"/>
      <c r="P104" s="26">
        <v>21</v>
      </c>
      <c r="Q104" s="26">
        <v>21023478</v>
      </c>
      <c r="R104" s="25"/>
    </row>
    <row r="105" spans="1:18" s="4" customFormat="1" ht="18" customHeight="1" x14ac:dyDescent="0.3">
      <c r="A105" s="182"/>
      <c r="B105" s="182"/>
      <c r="C105" s="183"/>
      <c r="D105" s="40" t="s">
        <v>201</v>
      </c>
      <c r="E105" s="112">
        <v>43191</v>
      </c>
      <c r="F105" s="41">
        <v>613</v>
      </c>
      <c r="G105" s="99">
        <f>IFERROR(VLOOKUP(Table2[[#This Row],[CITY CODE]],'Sales &amp; Purchases Data '!$F:$H, 2, FALSE), "$0.00")</f>
        <v>0</v>
      </c>
      <c r="H105" s="101">
        <f>IFERROR(VLOOKUP(Table2[[#This Row],[CITY CODE]],'Sales &amp; Purchases Data '!$F:$H, 3, FALSE), "$0.00")</f>
        <v>0</v>
      </c>
      <c r="I105" s="85">
        <f>IF(Table2[[#This Row],[TAXABLE AMOUNT]]= "Discontinued", H105, G105+H105)</f>
        <v>0</v>
      </c>
      <c r="J105" s="50">
        <v>1.7500000000000002E-2</v>
      </c>
      <c r="K105" s="70">
        <f t="shared" si="1"/>
        <v>0</v>
      </c>
      <c r="L105" s="188"/>
      <c r="M105" s="187"/>
      <c r="N105" s="187"/>
      <c r="O105" s="25"/>
      <c r="P105" s="26">
        <v>21</v>
      </c>
      <c r="Q105" s="26">
        <v>21024613</v>
      </c>
      <c r="R105" s="25"/>
    </row>
    <row r="106" spans="1:18" s="4" customFormat="1" ht="18" customHeight="1" x14ac:dyDescent="0.3">
      <c r="A106" s="182"/>
      <c r="B106" s="182"/>
      <c r="C106" s="183"/>
      <c r="D106" s="40" t="s">
        <v>202</v>
      </c>
      <c r="E106" s="112"/>
      <c r="F106" s="41">
        <v>434</v>
      </c>
      <c r="G106" s="99">
        <f>IFERROR(VLOOKUP(Table2[[#This Row],[CITY CODE]],'Sales &amp; Purchases Data '!$F:$H, 2, FALSE), "$0.00")</f>
        <v>0</v>
      </c>
      <c r="H106" s="101">
        <f>IFERROR(VLOOKUP(Table2[[#This Row],[CITY CODE]],'Sales &amp; Purchases Data '!$F:$H, 3, FALSE), "$0.00")</f>
        <v>0</v>
      </c>
      <c r="I106" s="85">
        <f>IF(Table2[[#This Row],[TAXABLE AMOUNT]]= "Discontinued", H106, G106+H106)</f>
        <v>0</v>
      </c>
      <c r="J106" s="50">
        <v>1.2500000000000001E-2</v>
      </c>
      <c r="K106" s="70">
        <f t="shared" si="1"/>
        <v>0</v>
      </c>
      <c r="L106" s="188"/>
      <c r="M106" s="187"/>
      <c r="N106" s="187"/>
      <c r="O106" s="25"/>
      <c r="P106" s="26">
        <v>21</v>
      </c>
      <c r="Q106" s="26">
        <v>21030434</v>
      </c>
      <c r="R106" s="25"/>
    </row>
    <row r="107" spans="1:18" s="4" customFormat="1" ht="18" customHeight="1" x14ac:dyDescent="0.3">
      <c r="A107" s="182"/>
      <c r="B107" s="182"/>
      <c r="C107" s="183"/>
      <c r="D107" s="40" t="s">
        <v>335</v>
      </c>
      <c r="E107" s="112"/>
      <c r="F107" s="41">
        <v>358</v>
      </c>
      <c r="G107" s="99">
        <f>IFERROR(VLOOKUP(Table2[[#This Row],[CITY CODE]],'Sales &amp; Purchases Data '!$F:$H, 2, FALSE), "$0.00")</f>
        <v>0</v>
      </c>
      <c r="H107" s="101">
        <f>IFERROR(VLOOKUP(Table2[[#This Row],[CITY CODE]],'Sales &amp; Purchases Data '!$F:$H, 3, FALSE), "$0.00")</f>
        <v>0</v>
      </c>
      <c r="I107" s="85">
        <f>IF(Table2[[#This Row],[TAXABLE AMOUNT]]= "Discontinued", H107, G107+H107)</f>
        <v>0</v>
      </c>
      <c r="J107" s="42">
        <v>1.4999999999999999E-2</v>
      </c>
      <c r="K107" s="70">
        <f t="shared" ref="K107:K139" si="2">I107*J107</f>
        <v>0</v>
      </c>
      <c r="L107" s="188"/>
      <c r="M107" s="187"/>
      <c r="N107" s="187"/>
      <c r="O107" s="25"/>
      <c r="P107" s="26">
        <v>21</v>
      </c>
      <c r="Q107" s="26">
        <v>21027358</v>
      </c>
      <c r="R107" s="25"/>
    </row>
    <row r="108" spans="1:18" s="4" customFormat="1" ht="18" customHeight="1" x14ac:dyDescent="0.3">
      <c r="A108" s="182"/>
      <c r="B108" s="182"/>
      <c r="C108" s="183"/>
      <c r="D108" s="40" t="s">
        <v>203</v>
      </c>
      <c r="E108" s="112"/>
      <c r="F108" s="41">
        <v>360</v>
      </c>
      <c r="G108" s="99">
        <f>IFERROR(VLOOKUP(Table2[[#This Row],[CITY CODE]],'Sales &amp; Purchases Data '!$F:$H, 2, FALSE), "$0.00")</f>
        <v>0</v>
      </c>
      <c r="H108" s="101">
        <f>IFERROR(VLOOKUP(Table2[[#This Row],[CITY CODE]],'Sales &amp; Purchases Data '!$F:$H, 3, FALSE), "$0.00")</f>
        <v>0</v>
      </c>
      <c r="I108" s="85">
        <f>IF(Table2[[#This Row],[TAXABLE AMOUNT]]= "Discontinued", H108, G108+H108)</f>
        <v>0</v>
      </c>
      <c r="J108" s="50">
        <v>1.7500000000000002E-2</v>
      </c>
      <c r="K108" s="70">
        <f t="shared" si="2"/>
        <v>0</v>
      </c>
      <c r="L108" s="188"/>
      <c r="M108" s="187"/>
      <c r="N108" s="187"/>
      <c r="O108" s="25"/>
      <c r="P108" s="26">
        <v>21</v>
      </c>
      <c r="Q108" s="26">
        <v>21028360</v>
      </c>
      <c r="R108" s="25"/>
    </row>
    <row r="109" spans="1:18" s="4" customFormat="1" ht="18" customHeight="1" x14ac:dyDescent="0.3">
      <c r="A109" s="182"/>
      <c r="B109" s="182"/>
      <c r="C109" s="183"/>
      <c r="D109" s="40" t="s">
        <v>204</v>
      </c>
      <c r="E109" s="112"/>
      <c r="F109" s="41">
        <v>393</v>
      </c>
      <c r="G109" s="99">
        <f>IFERROR(VLOOKUP(Table2[[#This Row],[CITY CODE]],'Sales &amp; Purchases Data '!$F:$H, 2, FALSE), "$0.00")</f>
        <v>0</v>
      </c>
      <c r="H109" s="101">
        <f>IFERROR(VLOOKUP(Table2[[#This Row],[CITY CODE]],'Sales &amp; Purchases Data '!$F:$H, 3, FALSE), "$0.00")</f>
        <v>0</v>
      </c>
      <c r="I109" s="85">
        <f>IF(Table2[[#This Row],[TAXABLE AMOUNT]]= "Discontinued", H109, G109+H109)</f>
        <v>0</v>
      </c>
      <c r="J109" s="42">
        <v>1.4999999999999999E-2</v>
      </c>
      <c r="K109" s="70">
        <f t="shared" si="2"/>
        <v>0</v>
      </c>
      <c r="L109" s="188"/>
      <c r="M109" s="187"/>
      <c r="N109" s="187"/>
      <c r="O109" s="25"/>
      <c r="P109" s="26">
        <v>21</v>
      </c>
      <c r="Q109" s="26">
        <v>21029393</v>
      </c>
      <c r="R109" s="25"/>
    </row>
    <row r="110" spans="1:18" s="4" customFormat="1" ht="18" customHeight="1" x14ac:dyDescent="0.3">
      <c r="A110" s="182"/>
      <c r="B110" s="182"/>
      <c r="C110" s="183"/>
      <c r="D110" s="43" t="s">
        <v>11</v>
      </c>
      <c r="E110" s="117"/>
      <c r="F110" s="41">
        <v>103</v>
      </c>
      <c r="G110" s="99">
        <f>IFERROR(VLOOKUP(Table2[[#This Row],[CITY CODE]],'Sales &amp; Purchases Data '!$F:$H, 2, FALSE), "$0.00")</f>
        <v>0</v>
      </c>
      <c r="H110" s="101">
        <f>IFERROR(VLOOKUP(Table2[[#This Row],[CITY CODE]],'Sales &amp; Purchases Data '!$F:$H, 3, FALSE), "$0.00")</f>
        <v>0</v>
      </c>
      <c r="I110" s="85">
        <f>IF(Table2[[#This Row],[TAXABLE AMOUNT]]= "Discontinued", H110, G110+H110)</f>
        <v>0</v>
      </c>
      <c r="J110" s="42">
        <v>5.0000000000000001E-3</v>
      </c>
      <c r="K110" s="70">
        <f t="shared" si="2"/>
        <v>0</v>
      </c>
      <c r="L110" s="188"/>
      <c r="M110" s="187"/>
      <c r="N110" s="187"/>
      <c r="O110" s="25"/>
      <c r="P110" s="26">
        <v>22</v>
      </c>
      <c r="Q110" s="26">
        <v>22998103</v>
      </c>
      <c r="R110" s="25"/>
    </row>
    <row r="111" spans="1:18" s="4" customFormat="1" ht="18" customHeight="1" x14ac:dyDescent="0.3">
      <c r="A111" s="182"/>
      <c r="B111" s="182"/>
      <c r="C111" s="183"/>
      <c r="D111" s="43" t="s">
        <v>29</v>
      </c>
      <c r="E111" s="112">
        <v>43191</v>
      </c>
      <c r="F111" s="41">
        <v>615</v>
      </c>
      <c r="G111" s="99">
        <f>IFERROR(VLOOKUP(Table2[[#This Row],[CITY CODE]],'Sales &amp; Purchases Data '!$F:$H, 2, FALSE), "$0.00")</f>
        <v>0</v>
      </c>
      <c r="H111" s="101">
        <f>IFERROR(VLOOKUP(Table2[[#This Row],[CITY CODE]],'Sales &amp; Purchases Data '!$F:$H, 3, FALSE), "$0.00")</f>
        <v>0</v>
      </c>
      <c r="I111" s="85">
        <f>IF(Table2[[#This Row],[TAXABLE AMOUNT]]= "Discontinued", H111, G111+H111)</f>
        <v>0</v>
      </c>
      <c r="J111" s="52">
        <v>6.2500000000000003E-3</v>
      </c>
      <c r="K111" s="70">
        <f t="shared" si="2"/>
        <v>0</v>
      </c>
      <c r="L111" s="188"/>
      <c r="M111" s="187"/>
      <c r="N111" s="187"/>
      <c r="O111" s="25"/>
      <c r="P111" s="26">
        <v>23</v>
      </c>
      <c r="Q111" s="26">
        <v>23998615</v>
      </c>
      <c r="R111" s="25"/>
    </row>
    <row r="112" spans="1:18" s="4" customFormat="1" ht="18" customHeight="1" x14ac:dyDescent="0.3">
      <c r="A112" s="182"/>
      <c r="B112" s="182"/>
      <c r="C112" s="183"/>
      <c r="D112" s="40" t="s">
        <v>205</v>
      </c>
      <c r="E112" s="112">
        <v>43191</v>
      </c>
      <c r="F112" s="41">
        <v>616</v>
      </c>
      <c r="G112" s="99">
        <f>IFERROR(VLOOKUP(Table2[[#This Row],[CITY CODE]],'Sales &amp; Purchases Data '!$F:$H, 2, FALSE), "$0.00")</f>
        <v>0</v>
      </c>
      <c r="H112" s="101">
        <f>IFERROR(VLOOKUP(Table2[[#This Row],[CITY CODE]],'Sales &amp; Purchases Data '!$F:$H, 3, FALSE), "$0.00")</f>
        <v>0</v>
      </c>
      <c r="I112" s="85">
        <f>IF(Table2[[#This Row],[TAXABLE AMOUNT]]= "Discontinued", H112, G112+H112)</f>
        <v>0</v>
      </c>
      <c r="J112" s="52">
        <v>1.6250000000000001E-2</v>
      </c>
      <c r="K112" s="70">
        <f t="shared" si="2"/>
        <v>0</v>
      </c>
      <c r="L112" s="188"/>
      <c r="M112" s="187"/>
      <c r="N112" s="187"/>
      <c r="O112" s="25"/>
      <c r="P112" s="26">
        <v>23</v>
      </c>
      <c r="Q112" s="26">
        <v>23031616</v>
      </c>
      <c r="R112" s="25"/>
    </row>
    <row r="113" spans="1:18" s="4" customFormat="1" ht="18" customHeight="1" x14ac:dyDescent="0.3">
      <c r="A113" s="182"/>
      <c r="B113" s="182"/>
      <c r="C113" s="183"/>
      <c r="D113" s="40" t="s">
        <v>206</v>
      </c>
      <c r="E113" s="112">
        <v>43191</v>
      </c>
      <c r="F113" s="41">
        <v>617</v>
      </c>
      <c r="G113" s="99">
        <f>IFERROR(VLOOKUP(Table2[[#This Row],[CITY CODE]],'Sales &amp; Purchases Data '!$F:$H, 2, FALSE), "$0.00")</f>
        <v>0</v>
      </c>
      <c r="H113" s="101">
        <f>IFERROR(VLOOKUP(Table2[[#This Row],[CITY CODE]],'Sales &amp; Purchases Data '!$F:$H, 3, FALSE), "$0.00")</f>
        <v>0</v>
      </c>
      <c r="I113" s="85">
        <f>IF(Table2[[#This Row],[TAXABLE AMOUNT]]= "Discontinued", H113, G113+H113)</f>
        <v>0</v>
      </c>
      <c r="J113" s="52">
        <v>1.125E-2</v>
      </c>
      <c r="K113" s="70">
        <f t="shared" si="2"/>
        <v>0</v>
      </c>
      <c r="L113" s="188"/>
      <c r="M113" s="187"/>
      <c r="N113" s="187"/>
      <c r="O113" s="25"/>
      <c r="P113" s="26">
        <v>23</v>
      </c>
      <c r="Q113" s="26">
        <v>23032617</v>
      </c>
      <c r="R113" s="25"/>
    </row>
    <row r="114" spans="1:18" s="4" customFormat="1" ht="18" customHeight="1" x14ac:dyDescent="0.3">
      <c r="A114" s="182"/>
      <c r="B114" s="182"/>
      <c r="C114" s="183"/>
      <c r="D114" s="40" t="s">
        <v>207</v>
      </c>
      <c r="E114" s="112">
        <v>43191</v>
      </c>
      <c r="F114" s="41">
        <v>618</v>
      </c>
      <c r="G114" s="99">
        <f>IFERROR(VLOOKUP(Table2[[#This Row],[CITY CODE]],'Sales &amp; Purchases Data '!$F:$H, 2, FALSE), "$0.00")</f>
        <v>0</v>
      </c>
      <c r="H114" s="101">
        <f>IFERROR(VLOOKUP(Table2[[#This Row],[CITY CODE]],'Sales &amp; Purchases Data '!$F:$H, 3, FALSE), "$0.00")</f>
        <v>0</v>
      </c>
      <c r="I114" s="85">
        <f>IF(Table2[[#This Row],[TAXABLE AMOUNT]]= "Discontinued", H114, G114+H114)</f>
        <v>0</v>
      </c>
      <c r="J114" s="52">
        <v>1.6250000000000001E-2</v>
      </c>
      <c r="K114" s="70">
        <f t="shared" si="2"/>
        <v>0</v>
      </c>
      <c r="L114" s="188"/>
      <c r="M114" s="187"/>
      <c r="N114" s="187"/>
      <c r="O114" s="25"/>
      <c r="P114" s="26">
        <v>23</v>
      </c>
      <c r="Q114" s="26">
        <v>23033618</v>
      </c>
      <c r="R114" s="25"/>
    </row>
    <row r="115" spans="1:18" s="4" customFormat="1" ht="18" customHeight="1" x14ac:dyDescent="0.3">
      <c r="A115" s="182"/>
      <c r="B115" s="182"/>
      <c r="C115" s="183"/>
      <c r="D115" s="40" t="s">
        <v>208</v>
      </c>
      <c r="E115" s="112">
        <v>43191</v>
      </c>
      <c r="F115" s="41">
        <v>619</v>
      </c>
      <c r="G115" s="99">
        <f>IFERROR(VLOOKUP(Table2[[#This Row],[CITY CODE]],'Sales &amp; Purchases Data '!$F:$H, 2, FALSE), "$0.00")</f>
        <v>0</v>
      </c>
      <c r="H115" s="101">
        <f>IFERROR(VLOOKUP(Table2[[#This Row],[CITY CODE]],'Sales &amp; Purchases Data '!$F:$H, 3, FALSE), "$0.00")</f>
        <v>0</v>
      </c>
      <c r="I115" s="85">
        <f>IF(Table2[[#This Row],[TAXABLE AMOUNT]]= "Discontinued", H115, G115+H115)</f>
        <v>0</v>
      </c>
      <c r="J115" s="52">
        <v>1.125E-2</v>
      </c>
      <c r="K115" s="70">
        <f t="shared" si="2"/>
        <v>0</v>
      </c>
      <c r="L115" s="188"/>
      <c r="M115" s="187"/>
      <c r="N115" s="187"/>
      <c r="O115" s="25"/>
      <c r="P115" s="26">
        <v>23</v>
      </c>
      <c r="Q115" s="26">
        <v>23034619</v>
      </c>
      <c r="R115" s="25"/>
    </row>
    <row r="116" spans="1:18" s="4" customFormat="1" ht="18" customHeight="1" x14ac:dyDescent="0.3">
      <c r="A116" s="182"/>
      <c r="B116" s="182"/>
      <c r="C116" s="183"/>
      <c r="D116" s="43" t="s">
        <v>30</v>
      </c>
      <c r="E116" s="112">
        <v>42826</v>
      </c>
      <c r="F116" s="41">
        <v>481</v>
      </c>
      <c r="G116" s="99">
        <f>IFERROR(VLOOKUP(Table2[[#This Row],[CITY CODE]],'Sales &amp; Purchases Data '!$F:$H, 2, FALSE), "$0.00")</f>
        <v>0</v>
      </c>
      <c r="H116" s="101">
        <f>IFERROR(VLOOKUP(Table2[[#This Row],[CITY CODE]],'Sales &amp; Purchases Data '!$F:$H, 3, FALSE), "$0.00")</f>
        <v>0</v>
      </c>
      <c r="I116" s="85">
        <f>IF(Table2[[#This Row],[TAXABLE AMOUNT]]= "Discontinued", H116, G116+H116)</f>
        <v>0</v>
      </c>
      <c r="J116" s="42">
        <v>5.0000000000000001E-3</v>
      </c>
      <c r="K116" s="70">
        <f t="shared" si="2"/>
        <v>0</v>
      </c>
      <c r="L116" s="188"/>
      <c r="M116" s="187"/>
      <c r="N116" s="187"/>
      <c r="O116" s="25"/>
      <c r="P116" s="26">
        <v>24</v>
      </c>
      <c r="Q116" s="26">
        <v>24998481</v>
      </c>
      <c r="R116" s="25"/>
    </row>
    <row r="117" spans="1:18" s="4" customFormat="1" ht="18" customHeight="1" x14ac:dyDescent="0.3">
      <c r="A117" s="182"/>
      <c r="B117" s="182"/>
      <c r="C117" s="183"/>
      <c r="D117" s="40" t="s">
        <v>209</v>
      </c>
      <c r="E117" s="112">
        <v>42826</v>
      </c>
      <c r="F117" s="41">
        <v>485</v>
      </c>
      <c r="G117" s="99">
        <f>IFERROR(VLOOKUP(Table2[[#This Row],[CITY CODE]],'Sales &amp; Purchases Data '!$F:$H, 2, FALSE), "$0.00")</f>
        <v>0</v>
      </c>
      <c r="H117" s="101">
        <f>IFERROR(VLOOKUP(Table2[[#This Row],[CITY CODE]],'Sales &amp; Purchases Data '!$F:$H, 3, FALSE), "$0.00")</f>
        <v>0</v>
      </c>
      <c r="I117" s="85">
        <f>IF(Table2[[#This Row],[TAXABLE AMOUNT]]= "Discontinued", H117, G117+H117)</f>
        <v>0</v>
      </c>
      <c r="J117" s="45">
        <v>0.01</v>
      </c>
      <c r="K117" s="70">
        <f t="shared" si="2"/>
        <v>0</v>
      </c>
      <c r="L117" s="188"/>
      <c r="M117" s="187"/>
      <c r="N117" s="187"/>
      <c r="O117" s="25"/>
      <c r="P117" s="26">
        <v>24</v>
      </c>
      <c r="Q117" s="26">
        <v>24021485</v>
      </c>
      <c r="R117" s="25"/>
    </row>
    <row r="118" spans="1:18" s="4" customFormat="1" ht="18" customHeight="1" x14ac:dyDescent="0.3">
      <c r="A118" s="182"/>
      <c r="B118" s="182"/>
      <c r="C118" s="183"/>
      <c r="D118" s="40" t="s">
        <v>210</v>
      </c>
      <c r="E118" s="112">
        <v>42826</v>
      </c>
      <c r="F118" s="41">
        <v>484</v>
      </c>
      <c r="G118" s="99">
        <f>IFERROR(VLOOKUP(Table2[[#This Row],[CITY CODE]],'Sales &amp; Purchases Data '!$F:$H, 2, FALSE), "$0.00")</f>
        <v>0</v>
      </c>
      <c r="H118" s="101">
        <f>IFERROR(VLOOKUP(Table2[[#This Row],[CITY CODE]],'Sales &amp; Purchases Data '!$F:$H, 3, FALSE), "$0.00")</f>
        <v>0</v>
      </c>
      <c r="I118" s="85">
        <f>IF(Table2[[#This Row],[TAXABLE AMOUNT]]= "Discontinued", H118, G118+H118)</f>
        <v>0</v>
      </c>
      <c r="J118" s="45">
        <v>0.01</v>
      </c>
      <c r="K118" s="70">
        <f t="shared" si="2"/>
        <v>0</v>
      </c>
      <c r="L118" s="188"/>
      <c r="M118" s="187"/>
      <c r="N118" s="187"/>
      <c r="O118" s="25"/>
      <c r="P118" s="26">
        <v>24</v>
      </c>
      <c r="Q118" s="26">
        <v>24022484</v>
      </c>
      <c r="R118" s="25"/>
    </row>
    <row r="119" spans="1:18" s="4" customFormat="1" ht="18" customHeight="1" x14ac:dyDescent="0.3">
      <c r="A119" s="182"/>
      <c r="B119" s="182"/>
      <c r="C119" s="183"/>
      <c r="D119" s="40" t="s">
        <v>211</v>
      </c>
      <c r="E119" s="112">
        <v>43556</v>
      </c>
      <c r="F119" s="41">
        <v>684</v>
      </c>
      <c r="G119" s="99">
        <f>IFERROR(VLOOKUP(Table2[[#This Row],[CITY CODE]],'Sales &amp; Purchases Data '!$F:$H, 2, FALSE), "$0.00")</f>
        <v>0</v>
      </c>
      <c r="H119" s="101">
        <f>IFERROR(VLOOKUP(Table2[[#This Row],[CITY CODE]],'Sales &amp; Purchases Data '!$F:$H, 3, FALSE), "$0.00")</f>
        <v>0</v>
      </c>
      <c r="I119" s="85">
        <f>IF(Table2[[#This Row],[TAXABLE AMOUNT]]= "Discontinued", H119, G119+H119)</f>
        <v>0</v>
      </c>
      <c r="J119" s="42">
        <v>1.4999999999999999E-2</v>
      </c>
      <c r="K119" s="70">
        <f t="shared" si="2"/>
        <v>0</v>
      </c>
      <c r="L119" s="188"/>
      <c r="M119" s="187"/>
      <c r="N119" s="187"/>
      <c r="O119" s="25"/>
      <c r="P119" s="26">
        <v>24</v>
      </c>
      <c r="Q119" s="26">
        <v>24024684</v>
      </c>
      <c r="R119" s="25"/>
    </row>
    <row r="120" spans="1:18" s="4" customFormat="1" ht="18" customHeight="1" x14ac:dyDescent="0.3">
      <c r="A120" s="182"/>
      <c r="B120" s="182"/>
      <c r="C120" s="183"/>
      <c r="D120" s="40" t="s">
        <v>212</v>
      </c>
      <c r="E120" s="112">
        <v>42826</v>
      </c>
      <c r="F120" s="41">
        <v>483</v>
      </c>
      <c r="G120" s="99">
        <f>IFERROR(VLOOKUP(Table2[[#This Row],[CITY CODE]],'Sales &amp; Purchases Data '!$F:$H, 2, FALSE), "$0.00")</f>
        <v>0</v>
      </c>
      <c r="H120" s="101">
        <f>IFERROR(VLOOKUP(Table2[[#This Row],[CITY CODE]],'Sales &amp; Purchases Data '!$F:$H, 3, FALSE), "$0.00")</f>
        <v>0</v>
      </c>
      <c r="I120" s="85">
        <f>IF(Table2[[#This Row],[TAXABLE AMOUNT]]= "Discontinued", H120, G120+H120)</f>
        <v>0</v>
      </c>
      <c r="J120" s="45">
        <v>0.01</v>
      </c>
      <c r="K120" s="70">
        <f t="shared" si="2"/>
        <v>0</v>
      </c>
      <c r="L120" s="188"/>
      <c r="M120" s="187"/>
      <c r="N120" s="187"/>
      <c r="O120" s="25"/>
      <c r="P120" s="26">
        <v>24</v>
      </c>
      <c r="Q120" s="26">
        <v>24025483</v>
      </c>
      <c r="R120" s="25"/>
    </row>
    <row r="121" spans="1:18" s="4" customFormat="1" ht="18" customHeight="1" x14ac:dyDescent="0.3">
      <c r="A121" s="32"/>
      <c r="B121" s="32"/>
      <c r="C121" s="33"/>
      <c r="D121" s="61" t="s">
        <v>86</v>
      </c>
      <c r="E121" s="118"/>
      <c r="F121" s="57"/>
      <c r="G121" s="58"/>
      <c r="H121" s="92"/>
      <c r="I121" s="86"/>
      <c r="J121" s="59"/>
      <c r="K121" s="71"/>
      <c r="L121" s="188"/>
      <c r="M121" s="187"/>
      <c r="N121" s="187"/>
      <c r="O121" s="25"/>
      <c r="P121" s="26"/>
      <c r="Q121" s="26"/>
      <c r="R121" s="25"/>
    </row>
    <row r="122" spans="1:18" s="4" customFormat="1" ht="18" customHeight="1" x14ac:dyDescent="0.35">
      <c r="A122" s="182"/>
      <c r="B122" s="182"/>
      <c r="C122" s="183"/>
      <c r="D122" s="51" t="s">
        <v>336</v>
      </c>
      <c r="E122" s="112"/>
      <c r="F122" s="41">
        <v>183</v>
      </c>
      <c r="G122" s="99">
        <f>IFERROR(VLOOKUP(Table2[[#This Row],[CITY CODE]],'Sales &amp; Purchases Data '!$F:$H, 2, FALSE), "$0.00")</f>
        <v>0</v>
      </c>
      <c r="H122" s="101">
        <f>IFERROR(VLOOKUP(Table2[[#This Row],[CITY CODE]],'Sales &amp; Purchases Data '!$F:$H, 3, FALSE), "$0.00")</f>
        <v>0</v>
      </c>
      <c r="I122" s="85">
        <f>IF(Table2[[#This Row],[TAXABLE AMOUNT]]= "Discontinued", H122, G122+H122)</f>
        <v>0</v>
      </c>
      <c r="J122" s="42">
        <v>5.0000000000000001E-3</v>
      </c>
      <c r="K122" s="70">
        <f t="shared" si="2"/>
        <v>0</v>
      </c>
      <c r="L122" s="188"/>
      <c r="M122" s="187"/>
      <c r="N122" s="187"/>
      <c r="O122" s="25"/>
      <c r="P122" s="26">
        <v>26</v>
      </c>
      <c r="Q122" s="26">
        <v>26001183</v>
      </c>
      <c r="R122" s="25"/>
    </row>
    <row r="123" spans="1:18" s="4" customFormat="1" ht="18" customHeight="1" x14ac:dyDescent="0.3">
      <c r="A123" s="182"/>
      <c r="B123" s="182"/>
      <c r="C123" s="183"/>
      <c r="D123" s="43" t="s">
        <v>31</v>
      </c>
      <c r="E123" s="112">
        <v>42826</v>
      </c>
      <c r="F123" s="41">
        <v>487</v>
      </c>
      <c r="G123" s="99">
        <f>IFERROR(VLOOKUP(Table2[[#This Row],[CITY CODE]],'Sales &amp; Purchases Data '!$F:$H, 2, FALSE), "$0.00")</f>
        <v>0</v>
      </c>
      <c r="H123" s="101">
        <f>IFERROR(VLOOKUP(Table2[[#This Row],[CITY CODE]],'Sales &amp; Purchases Data '!$F:$H, 3, FALSE), "$0.00")</f>
        <v>0</v>
      </c>
      <c r="I123" s="85">
        <f>IF(Table2[[#This Row],[TAXABLE AMOUNT]]= "Discontinued", H123, G123+H123)</f>
        <v>0</v>
      </c>
      <c r="J123" s="42">
        <v>5.0000000000000001E-3</v>
      </c>
      <c r="K123" s="70">
        <f t="shared" si="2"/>
        <v>0</v>
      </c>
      <c r="L123" s="188"/>
      <c r="M123" s="187"/>
      <c r="N123" s="187"/>
      <c r="O123" s="25"/>
      <c r="P123" s="26">
        <v>27</v>
      </c>
      <c r="Q123" s="26">
        <v>27998487</v>
      </c>
      <c r="R123" s="25"/>
    </row>
    <row r="124" spans="1:18" s="4" customFormat="1" ht="18" customHeight="1" x14ac:dyDescent="0.3">
      <c r="A124" s="182"/>
      <c r="B124" s="182"/>
      <c r="C124" s="183"/>
      <c r="D124" s="40" t="s">
        <v>213</v>
      </c>
      <c r="E124" s="112">
        <v>42826</v>
      </c>
      <c r="F124" s="41">
        <v>495</v>
      </c>
      <c r="G124" s="99">
        <f>IFERROR(VLOOKUP(Table2[[#This Row],[CITY CODE]],'Sales &amp; Purchases Data '!$F:$H, 2, FALSE), "$0.00")</f>
        <v>0</v>
      </c>
      <c r="H124" s="101">
        <f>IFERROR(VLOOKUP(Table2[[#This Row],[CITY CODE]],'Sales &amp; Purchases Data '!$F:$H, 3, FALSE), "$0.00")</f>
        <v>0</v>
      </c>
      <c r="I124" s="85">
        <f>IF(Table2[[#This Row],[TAXABLE AMOUNT]]= "Discontinued", H124, G124+H124)</f>
        <v>0</v>
      </c>
      <c r="J124" s="42">
        <v>1.4999999999999999E-2</v>
      </c>
      <c r="K124" s="70">
        <f t="shared" si="2"/>
        <v>0</v>
      </c>
      <c r="L124" s="188"/>
      <c r="M124" s="187"/>
      <c r="N124" s="187"/>
      <c r="O124" s="25"/>
      <c r="P124" s="26">
        <v>27</v>
      </c>
      <c r="Q124" s="26">
        <v>27041495</v>
      </c>
      <c r="R124" s="25"/>
    </row>
    <row r="125" spans="1:18" s="4" customFormat="1" ht="18" customHeight="1" x14ac:dyDescent="0.3">
      <c r="A125" s="182"/>
      <c r="B125" s="182"/>
      <c r="C125" s="183"/>
      <c r="D125" s="40" t="s">
        <v>214</v>
      </c>
      <c r="E125" s="112">
        <v>42826</v>
      </c>
      <c r="F125" s="41">
        <v>490</v>
      </c>
      <c r="G125" s="99">
        <f>IFERROR(VLOOKUP(Table2[[#This Row],[CITY CODE]],'Sales &amp; Purchases Data '!$F:$H, 2, FALSE), "$0.00")</f>
        <v>0</v>
      </c>
      <c r="H125" s="101">
        <f>IFERROR(VLOOKUP(Table2[[#This Row],[CITY CODE]],'Sales &amp; Purchases Data '!$F:$H, 3, FALSE), "$0.00")</f>
        <v>0</v>
      </c>
      <c r="I125" s="85">
        <f>IF(Table2[[#This Row],[TAXABLE AMOUNT]]= "Discontinued", H125, G125+H125)</f>
        <v>0</v>
      </c>
      <c r="J125" s="45">
        <v>0.02</v>
      </c>
      <c r="K125" s="70">
        <f t="shared" si="2"/>
        <v>0</v>
      </c>
      <c r="L125" s="188"/>
      <c r="M125" s="187"/>
      <c r="N125" s="187"/>
      <c r="O125" s="25"/>
      <c r="P125" s="26">
        <v>27</v>
      </c>
      <c r="Q125" s="26">
        <v>27049490</v>
      </c>
      <c r="R125" s="25"/>
    </row>
    <row r="126" spans="1:18" s="4" customFormat="1" ht="18" customHeight="1" x14ac:dyDescent="0.3">
      <c r="A126" s="182"/>
      <c r="B126" s="182"/>
      <c r="C126" s="183"/>
      <c r="D126" s="40" t="s">
        <v>215</v>
      </c>
      <c r="E126" s="112">
        <v>42826</v>
      </c>
      <c r="F126" s="41">
        <v>498</v>
      </c>
      <c r="G126" s="99">
        <f>IFERROR(VLOOKUP(Table2[[#This Row],[CITY CODE]],'Sales &amp; Purchases Data '!$F:$H, 2, FALSE), "$0.00")</f>
        <v>0</v>
      </c>
      <c r="H126" s="101">
        <f>IFERROR(VLOOKUP(Table2[[#This Row],[CITY CODE]],'Sales &amp; Purchases Data '!$F:$H, 3, FALSE), "$0.00")</f>
        <v>0</v>
      </c>
      <c r="I126" s="85">
        <f>IF(Table2[[#This Row],[TAXABLE AMOUNT]]= "Discontinued", H126, G126+H126)</f>
        <v>0</v>
      </c>
      <c r="J126" s="45">
        <v>0.01</v>
      </c>
      <c r="K126" s="70">
        <f t="shared" si="2"/>
        <v>0</v>
      </c>
      <c r="L126" s="188"/>
      <c r="M126" s="187"/>
      <c r="N126" s="187"/>
      <c r="O126" s="25"/>
      <c r="P126" s="26">
        <v>27</v>
      </c>
      <c r="Q126" s="26">
        <v>27047498</v>
      </c>
      <c r="R126" s="25"/>
    </row>
    <row r="127" spans="1:18" s="4" customFormat="1" ht="18" customHeight="1" x14ac:dyDescent="0.3">
      <c r="A127" s="182"/>
      <c r="B127" s="182"/>
      <c r="C127" s="183"/>
      <c r="D127" s="40" t="s">
        <v>216</v>
      </c>
      <c r="E127" s="112">
        <v>42826</v>
      </c>
      <c r="F127" s="41">
        <v>494</v>
      </c>
      <c r="G127" s="99">
        <f>IFERROR(VLOOKUP(Table2[[#This Row],[CITY CODE]],'Sales &amp; Purchases Data '!$F:$H, 2, FALSE), "$0.00")</f>
        <v>0</v>
      </c>
      <c r="H127" s="101">
        <f>IFERROR(VLOOKUP(Table2[[#This Row],[CITY CODE]],'Sales &amp; Purchases Data '!$F:$H, 3, FALSE), "$0.00")</f>
        <v>0</v>
      </c>
      <c r="I127" s="85">
        <f>IF(Table2[[#This Row],[TAXABLE AMOUNT]]= "Discontinued", H127, G127+H127)</f>
        <v>0</v>
      </c>
      <c r="J127" s="50">
        <v>2.2499999999999999E-2</v>
      </c>
      <c r="K127" s="70">
        <f t="shared" si="2"/>
        <v>0</v>
      </c>
      <c r="L127" s="188"/>
      <c r="M127" s="187"/>
      <c r="N127" s="187"/>
      <c r="O127" s="25"/>
      <c r="P127" s="26">
        <v>27</v>
      </c>
      <c r="Q127" s="26">
        <v>27048494</v>
      </c>
      <c r="R127" s="25"/>
    </row>
    <row r="128" spans="1:18" s="4" customFormat="1" ht="18" customHeight="1" x14ac:dyDescent="0.3">
      <c r="A128" s="182"/>
      <c r="B128" s="182"/>
      <c r="C128" s="183"/>
      <c r="D128" s="40" t="s">
        <v>217</v>
      </c>
      <c r="E128" s="112">
        <v>43556</v>
      </c>
      <c r="F128" s="41">
        <v>686</v>
      </c>
      <c r="G128" s="99">
        <f>IFERROR(VLOOKUP(Table2[[#This Row],[CITY CODE]],'Sales &amp; Purchases Data '!$F:$H, 2, FALSE), "$0.00")</f>
        <v>0</v>
      </c>
      <c r="H128" s="101">
        <f>IFERROR(VLOOKUP(Table2[[#This Row],[CITY CODE]],'Sales &amp; Purchases Data '!$F:$H, 3, FALSE), "$0.00")</f>
        <v>0</v>
      </c>
      <c r="I128" s="85">
        <f>IF(Table2[[#This Row],[TAXABLE AMOUNT]]= "Discontinued", H128, G128+H128)</f>
        <v>0</v>
      </c>
      <c r="J128" s="42">
        <v>1.4999999999999999E-2</v>
      </c>
      <c r="K128" s="70">
        <f t="shared" si="2"/>
        <v>0</v>
      </c>
      <c r="L128" s="188"/>
      <c r="M128" s="187"/>
      <c r="N128" s="187"/>
      <c r="O128" s="25"/>
      <c r="P128" s="26">
        <v>27</v>
      </c>
      <c r="Q128" s="26">
        <v>27042686</v>
      </c>
      <c r="R128" s="25"/>
    </row>
    <row r="129" spans="1:18" s="4" customFormat="1" ht="18" customHeight="1" x14ac:dyDescent="0.3">
      <c r="A129" s="182"/>
      <c r="B129" s="182"/>
      <c r="C129" s="183"/>
      <c r="D129" s="40" t="s">
        <v>218</v>
      </c>
      <c r="E129" s="112">
        <v>43556</v>
      </c>
      <c r="F129" s="41">
        <v>688</v>
      </c>
      <c r="G129" s="99">
        <f>IFERROR(VLOOKUP(Table2[[#This Row],[CITY CODE]],'Sales &amp; Purchases Data '!$F:$H, 2, FALSE), "$0.00")</f>
        <v>0</v>
      </c>
      <c r="H129" s="101">
        <f>IFERROR(VLOOKUP(Table2[[#This Row],[CITY CODE]],'Sales &amp; Purchases Data '!$F:$H, 3, FALSE), "$0.00")</f>
        <v>0</v>
      </c>
      <c r="I129" s="85">
        <f>IF(Table2[[#This Row],[TAXABLE AMOUNT]]= "Discontinued", H129, G129+H129)</f>
        <v>0</v>
      </c>
      <c r="J129" s="45">
        <v>0.02</v>
      </c>
      <c r="K129" s="70">
        <f t="shared" si="2"/>
        <v>0</v>
      </c>
      <c r="L129" s="188"/>
      <c r="M129" s="187"/>
      <c r="N129" s="187"/>
      <c r="O129" s="25"/>
      <c r="P129" s="26">
        <v>27</v>
      </c>
      <c r="Q129" s="26">
        <v>27073688</v>
      </c>
      <c r="R129" s="25"/>
    </row>
    <row r="130" spans="1:18" s="4" customFormat="1" ht="18" customHeight="1" x14ac:dyDescent="0.3">
      <c r="A130" s="182"/>
      <c r="B130" s="182"/>
      <c r="C130" s="183"/>
      <c r="D130" s="40" t="s">
        <v>219</v>
      </c>
      <c r="E130" s="112">
        <v>42826</v>
      </c>
      <c r="F130" s="41">
        <v>497</v>
      </c>
      <c r="G130" s="99">
        <f>IFERROR(VLOOKUP(Table2[[#This Row],[CITY CODE]],'Sales &amp; Purchases Data '!$F:$H, 2, FALSE), "$0.00")</f>
        <v>0</v>
      </c>
      <c r="H130" s="101">
        <f>IFERROR(VLOOKUP(Table2[[#This Row],[CITY CODE]],'Sales &amp; Purchases Data '!$F:$H, 3, FALSE), "$0.00")</f>
        <v>0</v>
      </c>
      <c r="I130" s="85">
        <f>IF(Table2[[#This Row],[TAXABLE AMOUNT]]= "Discontinued", H130, G130+H130)</f>
        <v>0</v>
      </c>
      <c r="J130" s="42">
        <v>1.4999999999999999E-2</v>
      </c>
      <c r="K130" s="70">
        <f t="shared" si="2"/>
        <v>0</v>
      </c>
      <c r="L130" s="188"/>
      <c r="M130" s="187"/>
      <c r="N130" s="187"/>
      <c r="O130" s="25"/>
      <c r="P130" s="26">
        <v>27</v>
      </c>
      <c r="Q130" s="26">
        <v>27043497</v>
      </c>
      <c r="R130" s="25"/>
    </row>
    <row r="131" spans="1:18" s="4" customFormat="1" ht="18" customHeight="1" x14ac:dyDescent="0.3">
      <c r="A131" s="182"/>
      <c r="B131" s="182"/>
      <c r="C131" s="183"/>
      <c r="D131" s="40" t="s">
        <v>220</v>
      </c>
      <c r="E131" s="112">
        <v>42826</v>
      </c>
      <c r="F131" s="41">
        <v>491</v>
      </c>
      <c r="G131" s="99">
        <f>IFERROR(VLOOKUP(Table2[[#This Row],[CITY CODE]],'Sales &amp; Purchases Data '!$F:$H, 2, FALSE), "$0.00")</f>
        <v>0</v>
      </c>
      <c r="H131" s="101">
        <f>IFERROR(VLOOKUP(Table2[[#This Row],[CITY CODE]],'Sales &amp; Purchases Data '!$F:$H, 3, FALSE), "$0.00")</f>
        <v>0</v>
      </c>
      <c r="I131" s="85">
        <f>IF(Table2[[#This Row],[TAXABLE AMOUNT]]= "Discontinued", H131, G131+H131)</f>
        <v>0</v>
      </c>
      <c r="J131" s="42">
        <v>1.4999999999999999E-2</v>
      </c>
      <c r="K131" s="70">
        <f t="shared" si="2"/>
        <v>0</v>
      </c>
      <c r="L131" s="188"/>
      <c r="M131" s="187"/>
      <c r="N131" s="187"/>
      <c r="O131" s="25"/>
      <c r="P131" s="26">
        <v>27</v>
      </c>
      <c r="Q131" s="26">
        <v>27044491</v>
      </c>
      <c r="R131" s="25"/>
    </row>
    <row r="132" spans="1:18" s="4" customFormat="1" ht="18" customHeight="1" x14ac:dyDescent="0.3">
      <c r="A132" s="182"/>
      <c r="B132" s="182"/>
      <c r="C132" s="183"/>
      <c r="D132" s="40" t="s">
        <v>221</v>
      </c>
      <c r="E132" s="112">
        <v>42826</v>
      </c>
      <c r="F132" s="41">
        <v>489</v>
      </c>
      <c r="G132" s="99">
        <f>IFERROR(VLOOKUP(Table2[[#This Row],[CITY CODE]],'Sales &amp; Purchases Data '!$F:$H, 2, FALSE), "$0.00")</f>
        <v>0</v>
      </c>
      <c r="H132" s="101">
        <f>IFERROR(VLOOKUP(Table2[[#This Row],[CITY CODE]],'Sales &amp; Purchases Data '!$F:$H, 3, FALSE), "$0.00")</f>
        <v>0</v>
      </c>
      <c r="I132" s="85">
        <f>IF(Table2[[#This Row],[TAXABLE AMOUNT]]= "Discontinued", H132, G132+H132)</f>
        <v>0</v>
      </c>
      <c r="J132" s="45">
        <v>0.02</v>
      </c>
      <c r="K132" s="70">
        <f t="shared" si="2"/>
        <v>0</v>
      </c>
      <c r="L132" s="188"/>
      <c r="M132" s="187"/>
      <c r="N132" s="187"/>
      <c r="O132" s="25"/>
      <c r="P132" s="26">
        <v>27</v>
      </c>
      <c r="Q132" s="26">
        <v>27045489</v>
      </c>
      <c r="R132" s="25"/>
    </row>
    <row r="133" spans="1:18" s="4" customFormat="1" ht="18" customHeight="1" x14ac:dyDescent="0.3">
      <c r="A133" s="182"/>
      <c r="B133" s="182"/>
      <c r="C133" s="183"/>
      <c r="D133" s="40" t="s">
        <v>222</v>
      </c>
      <c r="E133" s="112">
        <v>42826</v>
      </c>
      <c r="F133" s="41">
        <v>499</v>
      </c>
      <c r="G133" s="99">
        <f>IFERROR(VLOOKUP(Table2[[#This Row],[CITY CODE]],'Sales &amp; Purchases Data '!$F:$H, 2, FALSE), "$0.00")</f>
        <v>0</v>
      </c>
      <c r="H133" s="101">
        <f>IFERROR(VLOOKUP(Table2[[#This Row],[CITY CODE]],'Sales &amp; Purchases Data '!$F:$H, 3, FALSE), "$0.00")</f>
        <v>0</v>
      </c>
      <c r="I133" s="85">
        <f>IF(Table2[[#This Row],[TAXABLE AMOUNT]]= "Discontinued", H133, G133+H133)</f>
        <v>0</v>
      </c>
      <c r="J133" s="42">
        <v>1.4999999999999999E-2</v>
      </c>
      <c r="K133" s="70">
        <f t="shared" si="2"/>
        <v>0</v>
      </c>
      <c r="L133" s="188"/>
      <c r="M133" s="187"/>
      <c r="N133" s="187"/>
      <c r="O133" s="25"/>
      <c r="P133" s="26">
        <v>27</v>
      </c>
      <c r="Q133" s="26">
        <v>27072499</v>
      </c>
      <c r="R133" s="25"/>
    </row>
    <row r="134" spans="1:18" s="4" customFormat="1" ht="18" customHeight="1" x14ac:dyDescent="0.3">
      <c r="A134" s="182"/>
      <c r="B134" s="182"/>
      <c r="C134" s="183"/>
      <c r="D134" s="40" t="s">
        <v>223</v>
      </c>
      <c r="E134" s="112">
        <v>43009</v>
      </c>
      <c r="F134" s="41">
        <v>605</v>
      </c>
      <c r="G134" s="99">
        <f>IFERROR(VLOOKUP(Table2[[#This Row],[CITY CODE]],'Sales &amp; Purchases Data '!$F:$H, 2, FALSE), "$0.00")</f>
        <v>0</v>
      </c>
      <c r="H134" s="101">
        <f>IFERROR(VLOOKUP(Table2[[#This Row],[CITY CODE]],'Sales &amp; Purchases Data '!$F:$H, 3, FALSE), "$0.00")</f>
        <v>0</v>
      </c>
      <c r="I134" s="85">
        <f>IF(Table2[[#This Row],[TAXABLE AMOUNT]]= "Discontinued", H134, G134+H134)</f>
        <v>0</v>
      </c>
      <c r="J134" s="45">
        <v>0.02</v>
      </c>
      <c r="K134" s="70">
        <f t="shared" si="2"/>
        <v>0</v>
      </c>
      <c r="L134" s="188"/>
      <c r="M134" s="187"/>
      <c r="N134" s="187"/>
      <c r="O134" s="25"/>
      <c r="P134" s="26">
        <v>27</v>
      </c>
      <c r="Q134" s="26">
        <v>27071605</v>
      </c>
      <c r="R134" s="25"/>
    </row>
    <row r="135" spans="1:18" s="4" customFormat="1" ht="18" customHeight="1" x14ac:dyDescent="0.3">
      <c r="A135" s="182"/>
      <c r="B135" s="182"/>
      <c r="C135" s="183"/>
      <c r="D135" s="40" t="s">
        <v>224</v>
      </c>
      <c r="E135" s="112">
        <v>42826</v>
      </c>
      <c r="F135" s="41">
        <v>493</v>
      </c>
      <c r="G135" s="99">
        <f>IFERROR(VLOOKUP(Table2[[#This Row],[CITY CODE]],'Sales &amp; Purchases Data '!$F:$H, 2, FALSE), "$0.00")</f>
        <v>0</v>
      </c>
      <c r="H135" s="101">
        <f>IFERROR(VLOOKUP(Table2[[#This Row],[CITY CODE]],'Sales &amp; Purchases Data '!$F:$H, 3, FALSE), "$0.00")</f>
        <v>0</v>
      </c>
      <c r="I135" s="85">
        <f>IF(Table2[[#This Row],[TAXABLE AMOUNT]]= "Discontinued", H135, G135+H135)</f>
        <v>0</v>
      </c>
      <c r="J135" s="42">
        <v>1.4999999999999999E-2</v>
      </c>
      <c r="K135" s="70">
        <f t="shared" si="2"/>
        <v>0</v>
      </c>
      <c r="L135" s="188"/>
      <c r="M135" s="187"/>
      <c r="N135" s="187"/>
      <c r="O135" s="25"/>
      <c r="P135" s="26">
        <v>27</v>
      </c>
      <c r="Q135" s="26">
        <v>27046493</v>
      </c>
      <c r="R135" s="25"/>
    </row>
    <row r="136" spans="1:18" s="4" customFormat="1" ht="18" customHeight="1" x14ac:dyDescent="0.3">
      <c r="A136" s="182"/>
      <c r="B136" s="182"/>
      <c r="C136" s="183"/>
      <c r="D136" s="43" t="s">
        <v>12</v>
      </c>
      <c r="E136" s="112">
        <v>43282</v>
      </c>
      <c r="F136" s="41">
        <v>631</v>
      </c>
      <c r="G136" s="99">
        <f>IFERROR(VLOOKUP(Table2[[#This Row],[CITY CODE]],'Sales &amp; Purchases Data '!$F:$H, 2, FALSE), "$0.00")</f>
        <v>0</v>
      </c>
      <c r="H136" s="101">
        <f>IFERROR(VLOOKUP(Table2[[#This Row],[CITY CODE]],'Sales &amp; Purchases Data '!$F:$H, 3, FALSE), "$0.00")</f>
        <v>0</v>
      </c>
      <c r="I136" s="85">
        <f>IF(Table2[[#This Row],[TAXABLE AMOUNT]]= "Discontinued", H136, G136+H136)</f>
        <v>0</v>
      </c>
      <c r="J136" s="42">
        <v>5.0000000000000001E-3</v>
      </c>
      <c r="K136" s="70">
        <f t="shared" si="2"/>
        <v>0</v>
      </c>
      <c r="L136" s="188"/>
      <c r="M136" s="187"/>
      <c r="N136" s="187"/>
      <c r="O136" s="25"/>
      <c r="P136" s="26">
        <v>28</v>
      </c>
      <c r="Q136" s="26">
        <v>28998631</v>
      </c>
      <c r="R136" s="25"/>
    </row>
    <row r="137" spans="1:18" s="4" customFormat="1" ht="18" customHeight="1" x14ac:dyDescent="0.3">
      <c r="A137" s="182"/>
      <c r="B137" s="182"/>
      <c r="C137" s="183"/>
      <c r="D137" s="40" t="s">
        <v>225</v>
      </c>
      <c r="E137" s="112">
        <v>43282</v>
      </c>
      <c r="F137" s="41">
        <v>632</v>
      </c>
      <c r="G137" s="99">
        <f>IFERROR(VLOOKUP(Table2[[#This Row],[CITY CODE]],'Sales &amp; Purchases Data '!$F:$H, 2, FALSE), "$0.00")</f>
        <v>0</v>
      </c>
      <c r="H137" s="101">
        <f>IFERROR(VLOOKUP(Table2[[#This Row],[CITY CODE]],'Sales &amp; Purchases Data '!$F:$H, 3, FALSE), "$0.00")</f>
        <v>0</v>
      </c>
      <c r="I137" s="85">
        <f>IF(Table2[[#This Row],[TAXABLE AMOUNT]]= "Discontinued", H137, G137+H137)</f>
        <v>0</v>
      </c>
      <c r="J137" s="45">
        <v>0.01</v>
      </c>
      <c r="K137" s="70">
        <f t="shared" si="2"/>
        <v>0</v>
      </c>
      <c r="L137" s="188"/>
      <c r="M137" s="187"/>
      <c r="N137" s="187"/>
      <c r="O137" s="25"/>
      <c r="P137" s="26">
        <v>28</v>
      </c>
      <c r="Q137" s="26">
        <v>28053632</v>
      </c>
      <c r="R137" s="25"/>
    </row>
    <row r="138" spans="1:18" s="4" customFormat="1" ht="18" customHeight="1" x14ac:dyDescent="0.3">
      <c r="A138" s="182"/>
      <c r="B138" s="182"/>
      <c r="C138" s="183"/>
      <c r="D138" s="43" t="s">
        <v>13</v>
      </c>
      <c r="E138" s="112">
        <v>42826</v>
      </c>
      <c r="F138" s="41">
        <v>502</v>
      </c>
      <c r="G138" s="99">
        <f>IFERROR(VLOOKUP(Table2[[#This Row],[CITY CODE]],'Sales &amp; Purchases Data '!$F:$H, 2, FALSE), "$0.00")</f>
        <v>0</v>
      </c>
      <c r="H138" s="101">
        <f>IFERROR(VLOOKUP(Table2[[#This Row],[CITY CODE]],'Sales &amp; Purchases Data '!$F:$H, 3, FALSE), "$0.00")</f>
        <v>0</v>
      </c>
      <c r="I138" s="85">
        <f>IF(Table2[[#This Row],[TAXABLE AMOUNT]]= "Discontinued", H138, G138+H138)</f>
        <v>0</v>
      </c>
      <c r="J138" s="50">
        <v>2.5000000000000001E-3</v>
      </c>
      <c r="K138" s="70">
        <f t="shared" si="2"/>
        <v>0</v>
      </c>
      <c r="L138" s="188"/>
      <c r="M138" s="187"/>
      <c r="N138" s="187"/>
      <c r="O138" s="25"/>
      <c r="P138" s="26">
        <v>29</v>
      </c>
      <c r="Q138" s="26">
        <v>29998502</v>
      </c>
      <c r="R138" s="25"/>
    </row>
    <row r="139" spans="1:18" s="4" customFormat="1" ht="18" customHeight="1" x14ac:dyDescent="0.3">
      <c r="A139" s="182"/>
      <c r="B139" s="182"/>
      <c r="C139" s="183"/>
      <c r="D139" s="40" t="s">
        <v>226</v>
      </c>
      <c r="E139" s="112">
        <v>43374</v>
      </c>
      <c r="F139" s="41">
        <v>642</v>
      </c>
      <c r="G139" s="99">
        <f>IFERROR(VLOOKUP(Table2[[#This Row],[CITY CODE]],'Sales &amp; Purchases Data '!$F:$H, 2, FALSE), "$0.00")</f>
        <v>0</v>
      </c>
      <c r="H139" s="101">
        <f>IFERROR(VLOOKUP(Table2[[#This Row],[CITY CODE]],'Sales &amp; Purchases Data '!$F:$H, 3, FALSE), "$0.00")</f>
        <v>0</v>
      </c>
      <c r="I139" s="85">
        <f>IF(Table2[[#This Row],[TAXABLE AMOUNT]]= "Discontinued", H139, G139+H139)</f>
        <v>0</v>
      </c>
      <c r="J139" s="50">
        <v>1.2500000000000001E-2</v>
      </c>
      <c r="K139" s="70">
        <f t="shared" si="2"/>
        <v>0</v>
      </c>
      <c r="L139" s="188"/>
      <c r="M139" s="187"/>
      <c r="N139" s="187"/>
      <c r="O139" s="25"/>
      <c r="P139" s="26">
        <v>29</v>
      </c>
      <c r="Q139" s="26">
        <v>29031642</v>
      </c>
      <c r="R139" s="25"/>
    </row>
    <row r="140" spans="1:18" s="4" customFormat="1" ht="18" customHeight="1" x14ac:dyDescent="0.3">
      <c r="A140" s="182"/>
      <c r="B140" s="182"/>
      <c r="C140" s="183"/>
      <c r="D140" s="40" t="s">
        <v>227</v>
      </c>
      <c r="E140" s="112">
        <v>43191</v>
      </c>
      <c r="F140" s="41">
        <v>630</v>
      </c>
      <c r="G140" s="99">
        <f>IFERROR(VLOOKUP(Table2[[#This Row],[CITY CODE]],'Sales &amp; Purchases Data '!$F:$H, 2, FALSE), "$0.00")</f>
        <v>0</v>
      </c>
      <c r="H140" s="101">
        <f>IFERROR(VLOOKUP(Table2[[#This Row],[CITY CODE]],'Sales &amp; Purchases Data '!$F:$H, 3, FALSE), "$0.00")</f>
        <v>0</v>
      </c>
      <c r="I140" s="85">
        <f>IF(Table2[[#This Row],[TAXABLE AMOUNT]]= "Discontinued", H140, G140+H140)</f>
        <v>0</v>
      </c>
      <c r="J140" s="52">
        <v>1.125E-2</v>
      </c>
      <c r="K140" s="70">
        <f t="shared" ref="K140:K194" si="3">I140*J140</f>
        <v>0</v>
      </c>
      <c r="L140" s="188"/>
      <c r="M140" s="187"/>
      <c r="N140" s="187"/>
      <c r="O140" s="25"/>
      <c r="P140" s="26">
        <v>29</v>
      </c>
      <c r="Q140" s="26">
        <v>29032630</v>
      </c>
      <c r="R140" s="25"/>
    </row>
    <row r="141" spans="1:18" s="4" customFormat="1" ht="18" customHeight="1" x14ac:dyDescent="0.3">
      <c r="A141" s="182"/>
      <c r="B141" s="182"/>
      <c r="C141" s="183"/>
      <c r="D141" s="40" t="s">
        <v>337</v>
      </c>
      <c r="E141" s="112">
        <v>42826</v>
      </c>
      <c r="F141" s="41">
        <v>503</v>
      </c>
      <c r="G141" s="99">
        <f>IFERROR(VLOOKUP(Table2[[#This Row],[CITY CODE]],'Sales &amp; Purchases Data '!$F:$H, 2, FALSE), "$0.00")</f>
        <v>0</v>
      </c>
      <c r="H141" s="101">
        <f>IFERROR(VLOOKUP(Table2[[#This Row],[CITY CODE]],'Sales &amp; Purchases Data '!$F:$H, 3, FALSE), "$0.00")</f>
        <v>0</v>
      </c>
      <c r="I141" s="85">
        <f>IF(Table2[[#This Row],[TAXABLE AMOUNT]]= "Discontinued", H141, G141+H141)</f>
        <v>0</v>
      </c>
      <c r="J141" s="45">
        <v>0.01</v>
      </c>
      <c r="K141" s="70">
        <f t="shared" si="3"/>
        <v>0</v>
      </c>
      <c r="L141" s="188"/>
      <c r="M141" s="187"/>
      <c r="N141" s="187"/>
      <c r="O141" s="25"/>
      <c r="P141" s="26">
        <v>29</v>
      </c>
      <c r="Q141" s="26">
        <v>29033503</v>
      </c>
      <c r="R141" s="25"/>
    </row>
    <row r="142" spans="1:18" s="4" customFormat="1" ht="18" customHeight="1" x14ac:dyDescent="0.3">
      <c r="A142" s="182"/>
      <c r="B142" s="182"/>
      <c r="C142" s="183"/>
      <c r="D142" s="43" t="s">
        <v>14</v>
      </c>
      <c r="E142" s="112"/>
      <c r="F142" s="49">
        <v>37</v>
      </c>
      <c r="G142" s="99">
        <f>IFERROR(VLOOKUP(Table2[[#This Row],[CITY CODE]],'Sales &amp; Purchases Data '!$F:$H, 2, FALSE), "$0.00")</f>
        <v>0</v>
      </c>
      <c r="H142" s="101">
        <f>IFERROR(VLOOKUP(Table2[[#This Row],[CITY CODE]],'Sales &amp; Purchases Data '!$F:$H, 3, FALSE), "$0.00")</f>
        <v>0</v>
      </c>
      <c r="I142" s="85">
        <f>IF(Table2[[#This Row],[TAXABLE AMOUNT]]= "Discontinued", H142, G142+H142)</f>
        <v>0</v>
      </c>
      <c r="J142" s="42">
        <v>5.0000000000000001E-3</v>
      </c>
      <c r="K142" s="70">
        <f t="shared" si="3"/>
        <v>0</v>
      </c>
      <c r="L142" s="188"/>
      <c r="M142" s="187"/>
      <c r="N142" s="187"/>
      <c r="O142" s="25"/>
      <c r="P142" s="26">
        <v>30</v>
      </c>
      <c r="Q142" s="26">
        <v>30998037</v>
      </c>
      <c r="R142" s="25"/>
    </row>
    <row r="143" spans="1:18" s="4" customFormat="1" ht="18" customHeight="1" x14ac:dyDescent="0.3">
      <c r="A143" s="182"/>
      <c r="B143" s="182"/>
      <c r="C143" s="183"/>
      <c r="D143" s="40" t="s">
        <v>228</v>
      </c>
      <c r="E143" s="112">
        <v>42826</v>
      </c>
      <c r="F143" s="41">
        <v>512</v>
      </c>
      <c r="G143" s="99">
        <f>IFERROR(VLOOKUP(Table2[[#This Row],[CITY CODE]],'Sales &amp; Purchases Data '!$F:$H, 2, FALSE), "$0.00")</f>
        <v>0</v>
      </c>
      <c r="H143" s="101">
        <f>IFERROR(VLOOKUP(Table2[[#This Row],[CITY CODE]],'Sales &amp; Purchases Data '!$F:$H, 3, FALSE), "$0.00")</f>
        <v>0</v>
      </c>
      <c r="I143" s="85">
        <f>IF(Table2[[#This Row],[TAXABLE AMOUNT]]= "Discontinued", H143, G143+H143)</f>
        <v>0</v>
      </c>
      <c r="J143" s="42">
        <v>1.4999999999999999E-2</v>
      </c>
      <c r="K143" s="70">
        <f t="shared" si="3"/>
        <v>0</v>
      </c>
      <c r="L143" s="188"/>
      <c r="M143" s="187"/>
      <c r="N143" s="187"/>
      <c r="O143" s="25"/>
      <c r="P143" s="26">
        <v>30</v>
      </c>
      <c r="Q143" s="26">
        <v>30031512</v>
      </c>
      <c r="R143" s="25"/>
    </row>
    <row r="144" spans="1:18" s="4" customFormat="1" ht="18" customHeight="1" x14ac:dyDescent="0.3">
      <c r="A144" s="182"/>
      <c r="B144" s="182"/>
      <c r="C144" s="183"/>
      <c r="D144" s="40" t="s">
        <v>229</v>
      </c>
      <c r="E144" s="112">
        <v>43556</v>
      </c>
      <c r="F144" s="41">
        <v>696</v>
      </c>
      <c r="G144" s="99">
        <f>IFERROR(VLOOKUP(Table2[[#This Row],[CITY CODE]],'Sales &amp; Purchases Data '!$F:$H, 2, FALSE), "$0.00")</f>
        <v>0</v>
      </c>
      <c r="H144" s="101">
        <f>IFERROR(VLOOKUP(Table2[[#This Row],[CITY CODE]],'Sales &amp; Purchases Data '!$F:$H, 3, FALSE), "$0.00")</f>
        <v>0</v>
      </c>
      <c r="I144" s="85">
        <f>IF(Table2[[#This Row],[TAXABLE AMOUNT]]= "Discontinued", H144, G144+H144)</f>
        <v>0</v>
      </c>
      <c r="J144" s="42">
        <v>1.4999999999999999E-2</v>
      </c>
      <c r="K144" s="70">
        <f t="shared" si="3"/>
        <v>0</v>
      </c>
      <c r="L144" s="188"/>
      <c r="M144" s="187"/>
      <c r="N144" s="187"/>
      <c r="O144" s="25"/>
      <c r="P144" s="26">
        <v>30</v>
      </c>
      <c r="Q144" s="26">
        <v>30027696</v>
      </c>
      <c r="R144" s="25"/>
    </row>
    <row r="145" spans="1:18" s="4" customFormat="1" ht="18" customHeight="1" x14ac:dyDescent="0.3">
      <c r="A145" s="182"/>
      <c r="B145" s="182"/>
      <c r="C145" s="183"/>
      <c r="D145" s="40" t="s">
        <v>230</v>
      </c>
      <c r="E145" s="112"/>
      <c r="F145" s="41">
        <v>204</v>
      </c>
      <c r="G145" s="99">
        <f>IFERROR(VLOOKUP(Table2[[#This Row],[CITY CODE]],'Sales &amp; Purchases Data '!$F:$H, 2, FALSE), "$0.00")</f>
        <v>0</v>
      </c>
      <c r="H145" s="101">
        <f>IFERROR(VLOOKUP(Table2[[#This Row],[CITY CODE]],'Sales &amp; Purchases Data '!$F:$H, 3, FALSE), "$0.00")</f>
        <v>0</v>
      </c>
      <c r="I145" s="85">
        <f>IF(Table2[[#This Row],[TAXABLE AMOUNT]]= "Discontinued", H145, G145+H145)</f>
        <v>0</v>
      </c>
      <c r="J145" s="45">
        <v>0.01</v>
      </c>
      <c r="K145" s="70">
        <f t="shared" si="3"/>
        <v>0</v>
      </c>
      <c r="L145" s="188"/>
      <c r="M145" s="187"/>
      <c r="N145" s="187"/>
      <c r="O145" s="25"/>
      <c r="P145" s="26">
        <v>30</v>
      </c>
      <c r="Q145" s="26">
        <v>30016204</v>
      </c>
      <c r="R145" s="25"/>
    </row>
    <row r="146" spans="1:18" s="4" customFormat="1" ht="18" customHeight="1" x14ac:dyDescent="0.3">
      <c r="A146" s="182"/>
      <c r="B146" s="182"/>
      <c r="C146" s="183"/>
      <c r="D146" s="40" t="s">
        <v>231</v>
      </c>
      <c r="E146" s="112">
        <v>42826</v>
      </c>
      <c r="F146" s="41">
        <v>508</v>
      </c>
      <c r="G146" s="99">
        <f>IFERROR(VLOOKUP(Table2[[#This Row],[CITY CODE]],'Sales &amp; Purchases Data '!$F:$H, 2, FALSE), "$0.00")</f>
        <v>0</v>
      </c>
      <c r="H146" s="101">
        <f>IFERROR(VLOOKUP(Table2[[#This Row],[CITY CODE]],'Sales &amp; Purchases Data '!$F:$H, 3, FALSE), "$0.00")</f>
        <v>0</v>
      </c>
      <c r="I146" s="85">
        <f>IF(Table2[[#This Row],[TAXABLE AMOUNT]]= "Discontinued", H146, G146+H146)</f>
        <v>0</v>
      </c>
      <c r="J146" s="42">
        <v>1.4999999999999999E-2</v>
      </c>
      <c r="K146" s="70">
        <f t="shared" si="3"/>
        <v>0</v>
      </c>
      <c r="L146" s="188"/>
      <c r="M146" s="187"/>
      <c r="N146" s="187"/>
      <c r="O146" s="25"/>
      <c r="P146" s="26">
        <v>30</v>
      </c>
      <c r="Q146" s="26">
        <v>30025508</v>
      </c>
      <c r="R146" s="25"/>
    </row>
    <row r="147" spans="1:18" s="4" customFormat="1" ht="18" customHeight="1" x14ac:dyDescent="0.3">
      <c r="A147" s="182"/>
      <c r="B147" s="182"/>
      <c r="C147" s="183"/>
      <c r="D147" s="40" t="s">
        <v>232</v>
      </c>
      <c r="E147" s="112">
        <v>43556</v>
      </c>
      <c r="F147" s="41">
        <v>690</v>
      </c>
      <c r="G147" s="99">
        <f>IFERROR(VLOOKUP(Table2[[#This Row],[CITY CODE]],'Sales &amp; Purchases Data '!$F:$H, 2, FALSE), "$0.00")</f>
        <v>0</v>
      </c>
      <c r="H147" s="101">
        <f>IFERROR(VLOOKUP(Table2[[#This Row],[CITY CODE]],'Sales &amp; Purchases Data '!$F:$H, 3, FALSE), "$0.00")</f>
        <v>0</v>
      </c>
      <c r="I147" s="85">
        <f>IF(Table2[[#This Row],[TAXABLE AMOUNT]]= "Discontinued", H147, G147+H147)</f>
        <v>0</v>
      </c>
      <c r="J147" s="42">
        <v>1.4999999999999999E-2</v>
      </c>
      <c r="K147" s="70">
        <f t="shared" si="3"/>
        <v>0</v>
      </c>
      <c r="L147" s="188"/>
      <c r="M147" s="187"/>
      <c r="N147" s="187"/>
      <c r="O147" s="25"/>
      <c r="P147" s="26">
        <v>30</v>
      </c>
      <c r="Q147" s="26">
        <v>30018690</v>
      </c>
      <c r="R147" s="25"/>
    </row>
    <row r="148" spans="1:18" s="4" customFormat="1" ht="18" customHeight="1" x14ac:dyDescent="0.3">
      <c r="A148" s="182"/>
      <c r="B148" s="182"/>
      <c r="C148" s="183"/>
      <c r="D148" s="40" t="s">
        <v>233</v>
      </c>
      <c r="E148" s="112">
        <v>43556</v>
      </c>
      <c r="F148" s="41">
        <v>692</v>
      </c>
      <c r="G148" s="99">
        <f>IFERROR(VLOOKUP(Table2[[#This Row],[CITY CODE]],'Sales &amp; Purchases Data '!$F:$H, 2, FALSE), "$0.00")</f>
        <v>0</v>
      </c>
      <c r="H148" s="101">
        <f>IFERROR(VLOOKUP(Table2[[#This Row],[CITY CODE]],'Sales &amp; Purchases Data '!$F:$H, 3, FALSE), "$0.00")</f>
        <v>0</v>
      </c>
      <c r="I148" s="85">
        <f>IF(Table2[[#This Row],[TAXABLE AMOUNT]]= "Discontinued", H148, G148+H148)</f>
        <v>0</v>
      </c>
      <c r="J148" s="45">
        <v>0.02</v>
      </c>
      <c r="K148" s="70">
        <f t="shared" si="3"/>
        <v>0</v>
      </c>
      <c r="L148" s="188"/>
      <c r="M148" s="187"/>
      <c r="N148" s="187"/>
      <c r="O148" s="25"/>
      <c r="P148" s="26">
        <v>30</v>
      </c>
      <c r="Q148" s="26">
        <v>30020692</v>
      </c>
      <c r="R148" s="25"/>
    </row>
    <row r="149" spans="1:18" s="4" customFormat="1" ht="18" customHeight="1" x14ac:dyDescent="0.3">
      <c r="A149" s="182"/>
      <c r="B149" s="182"/>
      <c r="C149" s="183"/>
      <c r="D149" s="40" t="s">
        <v>234</v>
      </c>
      <c r="E149" s="112">
        <v>43556</v>
      </c>
      <c r="F149" s="41">
        <v>694</v>
      </c>
      <c r="G149" s="99">
        <f>IFERROR(VLOOKUP(Table2[[#This Row],[CITY CODE]],'Sales &amp; Purchases Data '!$F:$H, 2, FALSE), "$0.00")</f>
        <v>0</v>
      </c>
      <c r="H149" s="101">
        <f>IFERROR(VLOOKUP(Table2[[#This Row],[CITY CODE]],'Sales &amp; Purchases Data '!$F:$H, 3, FALSE), "$0.00")</f>
        <v>0</v>
      </c>
      <c r="I149" s="85">
        <f>IF(Table2[[#This Row],[TAXABLE AMOUNT]]= "Discontinued", H149, G149+H149)</f>
        <v>0</v>
      </c>
      <c r="J149" s="42">
        <v>1.4999999999999999E-2</v>
      </c>
      <c r="K149" s="70">
        <f t="shared" si="3"/>
        <v>0</v>
      </c>
      <c r="L149" s="188"/>
      <c r="M149" s="187"/>
      <c r="N149" s="187"/>
      <c r="O149" s="25"/>
      <c r="P149" s="26">
        <v>30</v>
      </c>
      <c r="Q149" s="26">
        <v>30021694</v>
      </c>
      <c r="R149" s="25"/>
    </row>
    <row r="150" spans="1:18" s="4" customFormat="1" ht="18" customHeight="1" x14ac:dyDescent="0.3">
      <c r="A150" s="182"/>
      <c r="B150" s="182"/>
      <c r="C150" s="183"/>
      <c r="D150" s="40" t="s">
        <v>235</v>
      </c>
      <c r="E150" s="112"/>
      <c r="F150" s="41">
        <v>414</v>
      </c>
      <c r="G150" s="99">
        <f>IFERROR(VLOOKUP(Table2[[#This Row],[CITY CODE]],'Sales &amp; Purchases Data '!$F:$H, 2, FALSE), "$0.00")</f>
        <v>0</v>
      </c>
      <c r="H150" s="101">
        <f>IFERROR(VLOOKUP(Table2[[#This Row],[CITY CODE]],'Sales &amp; Purchases Data '!$F:$H, 3, FALSE), "$0.00")</f>
        <v>0</v>
      </c>
      <c r="I150" s="85">
        <f>IF(Table2[[#This Row],[TAXABLE AMOUNT]]= "Discontinued", H150, G150+H150)</f>
        <v>0</v>
      </c>
      <c r="J150" s="42">
        <v>1.4999999999999999E-2</v>
      </c>
      <c r="K150" s="70">
        <f t="shared" si="3"/>
        <v>0</v>
      </c>
      <c r="L150" s="188"/>
      <c r="M150" s="187"/>
      <c r="N150" s="187"/>
      <c r="O150" s="25"/>
      <c r="P150" s="26">
        <v>30</v>
      </c>
      <c r="Q150" s="26">
        <v>30026414</v>
      </c>
      <c r="R150" s="25"/>
    </row>
    <row r="151" spans="1:18" s="4" customFormat="1" ht="18" customHeight="1" x14ac:dyDescent="0.3">
      <c r="A151" s="182"/>
      <c r="B151" s="182"/>
      <c r="C151" s="183"/>
      <c r="D151" s="40" t="s">
        <v>236</v>
      </c>
      <c r="E151" s="112">
        <v>42826</v>
      </c>
      <c r="F151" s="41">
        <v>510</v>
      </c>
      <c r="G151" s="99">
        <f>IFERROR(VLOOKUP(Table2[[#This Row],[CITY CODE]],'Sales &amp; Purchases Data '!$F:$H, 2, FALSE), "$0.00")</f>
        <v>0</v>
      </c>
      <c r="H151" s="101">
        <f>IFERROR(VLOOKUP(Table2[[#This Row],[CITY CODE]],'Sales &amp; Purchases Data '!$F:$H, 3, FALSE), "$0.00")</f>
        <v>0</v>
      </c>
      <c r="I151" s="85">
        <f>IF(Table2[[#This Row],[TAXABLE AMOUNT]]= "Discontinued", H151, G151+H151)</f>
        <v>0</v>
      </c>
      <c r="J151" s="42">
        <v>1.4999999999999999E-2</v>
      </c>
      <c r="K151" s="70">
        <f t="shared" si="3"/>
        <v>0</v>
      </c>
      <c r="L151" s="188"/>
      <c r="M151" s="187"/>
      <c r="N151" s="187"/>
      <c r="O151" s="25"/>
      <c r="P151" s="26">
        <v>30</v>
      </c>
      <c r="Q151" s="26">
        <v>30029510</v>
      </c>
      <c r="R151" s="25"/>
    </row>
    <row r="152" spans="1:18" s="4" customFormat="1" ht="18" customHeight="1" x14ac:dyDescent="0.3">
      <c r="A152" s="32"/>
      <c r="B152" s="32"/>
      <c r="C152" s="33"/>
      <c r="D152" s="61" t="s">
        <v>87</v>
      </c>
      <c r="E152" s="118"/>
      <c r="F152" s="57"/>
      <c r="G152" s="58"/>
      <c r="H152" s="92"/>
      <c r="I152" s="86"/>
      <c r="J152" s="59"/>
      <c r="K152" s="71"/>
      <c r="L152" s="188"/>
      <c r="M152" s="187"/>
      <c r="N152" s="187"/>
      <c r="O152" s="25"/>
      <c r="P152" s="26"/>
      <c r="Q152" s="26"/>
      <c r="R152" s="25"/>
    </row>
    <row r="153" spans="1:18" s="4" customFormat="1" ht="18" customHeight="1" x14ac:dyDescent="0.35">
      <c r="A153" s="182"/>
      <c r="B153" s="182"/>
      <c r="C153" s="183"/>
      <c r="D153" s="51" t="s">
        <v>338</v>
      </c>
      <c r="E153" s="112">
        <v>42826</v>
      </c>
      <c r="F153" s="41">
        <v>513</v>
      </c>
      <c r="G153" s="99">
        <f>IFERROR(VLOOKUP(Table2[[#This Row],[CITY CODE]],'Sales &amp; Purchases Data '!$F:$H, 2, FALSE), "$0.00")</f>
        <v>0</v>
      </c>
      <c r="H153" s="101">
        <f>IFERROR(VLOOKUP(Table2[[#This Row],[CITY CODE]],'Sales &amp; Purchases Data '!$F:$H, 3, FALSE), "$0.00")</f>
        <v>0</v>
      </c>
      <c r="I153" s="85">
        <f>IF(Table2[[#This Row],[TAXABLE AMOUNT]]= "Discontinued", H153, G153+H153)</f>
        <v>0</v>
      </c>
      <c r="J153" s="50">
        <v>2.5000000000000001E-3</v>
      </c>
      <c r="K153" s="70">
        <f t="shared" si="3"/>
        <v>0</v>
      </c>
      <c r="L153" s="188"/>
      <c r="M153" s="187"/>
      <c r="N153" s="187"/>
      <c r="O153" s="25"/>
      <c r="P153" s="26">
        <v>31</v>
      </c>
      <c r="Q153" s="26">
        <v>31016513</v>
      </c>
      <c r="R153" s="25"/>
    </row>
    <row r="154" spans="1:18" s="4" customFormat="1" ht="18" customHeight="1" x14ac:dyDescent="0.3">
      <c r="A154" s="182"/>
      <c r="B154" s="182"/>
      <c r="C154" s="183"/>
      <c r="D154" s="40" t="s">
        <v>237</v>
      </c>
      <c r="E154" s="112">
        <v>43556</v>
      </c>
      <c r="F154" s="41">
        <v>697</v>
      </c>
      <c r="G154" s="99">
        <f>IFERROR(VLOOKUP(Table2[[#This Row],[CITY CODE]],'Sales &amp; Purchases Data '!$F:$H, 2, FALSE), "$0.00")</f>
        <v>0</v>
      </c>
      <c r="H154" s="101">
        <f>IFERROR(VLOOKUP(Table2[[#This Row],[CITY CODE]],'Sales &amp; Purchases Data '!$F:$H, 3, FALSE), "$0.00")</f>
        <v>0</v>
      </c>
      <c r="I154" s="85">
        <f>IF(Table2[[#This Row],[TAXABLE AMOUNT]]= "Discontinued", H154, G154+H154)</f>
        <v>0</v>
      </c>
      <c r="J154" s="42">
        <v>5.0000000000000001E-3</v>
      </c>
      <c r="K154" s="70">
        <f t="shared" si="3"/>
        <v>0</v>
      </c>
      <c r="L154" s="188"/>
      <c r="M154" s="187"/>
      <c r="N154" s="187"/>
      <c r="O154" s="25"/>
      <c r="P154" s="26">
        <v>31</v>
      </c>
      <c r="Q154" s="26">
        <v>31015697</v>
      </c>
      <c r="R154" s="25"/>
    </row>
    <row r="155" spans="1:18" s="4" customFormat="1" ht="18" customHeight="1" x14ac:dyDescent="0.3">
      <c r="A155" s="182"/>
      <c r="B155" s="182"/>
      <c r="C155" s="183"/>
      <c r="D155" s="43" t="s">
        <v>15</v>
      </c>
      <c r="E155" s="117"/>
      <c r="F155" s="49">
        <v>26</v>
      </c>
      <c r="G155" s="99">
        <f>IFERROR(VLOOKUP(Table2[[#This Row],[CITY CODE]],'Sales &amp; Purchases Data '!$F:$H, 2, FALSE), "$0.00")</f>
        <v>0</v>
      </c>
      <c r="H155" s="101">
        <f>IFERROR(VLOOKUP(Table2[[#This Row],[CITY CODE]],'Sales &amp; Purchases Data '!$F:$H, 3, FALSE), "$0.00")</f>
        <v>0</v>
      </c>
      <c r="I155" s="85">
        <f>IF(Table2[[#This Row],[TAXABLE AMOUNT]]= "Discontinued", H155, G155+H155)</f>
        <v>0</v>
      </c>
      <c r="J155" s="42">
        <v>5.0000000000000001E-3</v>
      </c>
      <c r="K155" s="70">
        <f t="shared" si="3"/>
        <v>0</v>
      </c>
      <c r="L155" s="188"/>
      <c r="M155" s="187"/>
      <c r="N155" s="187"/>
      <c r="O155" s="25"/>
      <c r="P155" s="26">
        <v>33</v>
      </c>
      <c r="Q155" s="26">
        <v>33998026</v>
      </c>
      <c r="R155" s="25"/>
    </row>
    <row r="156" spans="1:18" s="4" customFormat="1" ht="18" customHeight="1" x14ac:dyDescent="0.3">
      <c r="A156" s="182"/>
      <c r="B156" s="182"/>
      <c r="C156" s="183"/>
      <c r="D156" s="40" t="s">
        <v>238</v>
      </c>
      <c r="E156" s="112"/>
      <c r="F156" s="41">
        <v>232</v>
      </c>
      <c r="G156" s="99">
        <f>IFERROR(VLOOKUP(Table2[[#This Row],[CITY CODE]],'Sales &amp; Purchases Data '!$F:$H, 2, FALSE), "$0.00")</f>
        <v>0</v>
      </c>
      <c r="H156" s="101">
        <f>IFERROR(VLOOKUP(Table2[[#This Row],[CITY CODE]],'Sales &amp; Purchases Data '!$F:$H, 3, FALSE), "$0.00")</f>
        <v>0</v>
      </c>
      <c r="I156" s="85">
        <f>IF(Table2[[#This Row],[TAXABLE AMOUNT]]= "Discontinued", H156, G156+H156)</f>
        <v>0</v>
      </c>
      <c r="J156" s="42">
        <v>1.4999999999999999E-2</v>
      </c>
      <c r="K156" s="70">
        <f t="shared" si="3"/>
        <v>0</v>
      </c>
      <c r="L156" s="188"/>
      <c r="M156" s="187"/>
      <c r="N156" s="187"/>
      <c r="O156" s="25"/>
      <c r="P156" s="26">
        <v>33</v>
      </c>
      <c r="Q156" s="26">
        <v>33059232</v>
      </c>
      <c r="R156" s="25"/>
    </row>
    <row r="157" spans="1:18" s="4" customFormat="1" ht="18" customHeight="1" x14ac:dyDescent="0.3">
      <c r="A157" s="182"/>
      <c r="B157" s="182"/>
      <c r="C157" s="183"/>
      <c r="D157" s="40" t="s">
        <v>239</v>
      </c>
      <c r="E157" s="112"/>
      <c r="F157" s="41">
        <v>416</v>
      </c>
      <c r="G157" s="99">
        <f>IFERROR(VLOOKUP(Table2[[#This Row],[CITY CODE]],'Sales &amp; Purchases Data '!$F:$H, 2, FALSE), "$0.00")</f>
        <v>0</v>
      </c>
      <c r="H157" s="101">
        <f>IFERROR(VLOOKUP(Table2[[#This Row],[CITY CODE]],'Sales &amp; Purchases Data '!$F:$H, 3, FALSE), "$0.00")</f>
        <v>0</v>
      </c>
      <c r="I157" s="85">
        <f>IF(Table2[[#This Row],[TAXABLE AMOUNT]]= "Discontinued", H157, G157+H157)</f>
        <v>0</v>
      </c>
      <c r="J157" s="42">
        <v>1.4999999999999999E-2</v>
      </c>
      <c r="K157" s="70">
        <f t="shared" si="3"/>
        <v>0</v>
      </c>
      <c r="L157" s="188"/>
      <c r="M157" s="187"/>
      <c r="N157" s="187"/>
      <c r="O157" s="25"/>
      <c r="P157" s="26">
        <v>33</v>
      </c>
      <c r="Q157" s="26">
        <v>33051416</v>
      </c>
      <c r="R157" s="25"/>
    </row>
    <row r="158" spans="1:18" s="4" customFormat="1" ht="18" customHeight="1" x14ac:dyDescent="0.3">
      <c r="A158" s="182"/>
      <c r="B158" s="182"/>
      <c r="C158" s="183"/>
      <c r="D158" s="40" t="s">
        <v>240</v>
      </c>
      <c r="E158" s="112">
        <v>42826</v>
      </c>
      <c r="F158" s="41">
        <v>515</v>
      </c>
      <c r="G158" s="99">
        <f>IFERROR(VLOOKUP(Table2[[#This Row],[CITY CODE]],'Sales &amp; Purchases Data '!$F:$H, 2, FALSE), "$0.00")</f>
        <v>0</v>
      </c>
      <c r="H158" s="101">
        <f>IFERROR(VLOOKUP(Table2[[#This Row],[CITY CODE]],'Sales &amp; Purchases Data '!$F:$H, 3, FALSE), "$0.00")</f>
        <v>0</v>
      </c>
      <c r="I158" s="85">
        <f>IF(Table2[[#This Row],[TAXABLE AMOUNT]]= "Discontinued", H158, G158+H158)</f>
        <v>0</v>
      </c>
      <c r="J158" s="42">
        <v>1.4999999999999999E-2</v>
      </c>
      <c r="K158" s="70">
        <f t="shared" si="3"/>
        <v>0</v>
      </c>
      <c r="L158" s="188"/>
      <c r="M158" s="187"/>
      <c r="N158" s="187"/>
      <c r="O158" s="25"/>
      <c r="P158" s="26">
        <v>33</v>
      </c>
      <c r="Q158" s="26">
        <v>33046515</v>
      </c>
      <c r="R158" s="25"/>
    </row>
    <row r="159" spans="1:18" s="4" customFormat="1" ht="18" customHeight="1" x14ac:dyDescent="0.3">
      <c r="A159" s="182"/>
      <c r="B159" s="182"/>
      <c r="C159" s="183"/>
      <c r="D159" s="40" t="s">
        <v>241</v>
      </c>
      <c r="E159" s="112">
        <v>42826</v>
      </c>
      <c r="F159" s="41">
        <v>517</v>
      </c>
      <c r="G159" s="99">
        <f>IFERROR(VLOOKUP(Table2[[#This Row],[CITY CODE]],'Sales &amp; Purchases Data '!$F:$H, 2, FALSE), "$0.00")</f>
        <v>0</v>
      </c>
      <c r="H159" s="101">
        <f>IFERROR(VLOOKUP(Table2[[#This Row],[CITY CODE]],'Sales &amp; Purchases Data '!$F:$H, 3, FALSE), "$0.00")</f>
        <v>0</v>
      </c>
      <c r="I159" s="85">
        <f>IF(Table2[[#This Row],[TAXABLE AMOUNT]]= "Discontinued", H159, G159+H159)</f>
        <v>0</v>
      </c>
      <c r="J159" s="42">
        <v>1.4999999999999999E-2</v>
      </c>
      <c r="K159" s="70">
        <f t="shared" si="3"/>
        <v>0</v>
      </c>
      <c r="L159" s="188"/>
      <c r="M159" s="187"/>
      <c r="N159" s="187"/>
      <c r="O159" s="25"/>
      <c r="P159" s="26">
        <v>33</v>
      </c>
      <c r="Q159" s="26">
        <v>33047517</v>
      </c>
      <c r="R159" s="25"/>
    </row>
    <row r="160" spans="1:18" s="4" customFormat="1" ht="18" customHeight="1" x14ac:dyDescent="0.3">
      <c r="A160" s="182"/>
      <c r="B160" s="182"/>
      <c r="C160" s="183"/>
      <c r="D160" s="40" t="s">
        <v>242</v>
      </c>
      <c r="E160" s="112">
        <v>42826</v>
      </c>
      <c r="F160" s="41">
        <v>521</v>
      </c>
      <c r="G160" s="99">
        <f>IFERROR(VLOOKUP(Table2[[#This Row],[CITY CODE]],'Sales &amp; Purchases Data '!$F:$H, 2, FALSE), "$0.00")</f>
        <v>0</v>
      </c>
      <c r="H160" s="101">
        <f>IFERROR(VLOOKUP(Table2[[#This Row],[CITY CODE]],'Sales &amp; Purchases Data '!$F:$H, 3, FALSE), "$0.00")</f>
        <v>0</v>
      </c>
      <c r="I160" s="85">
        <f>IF(Table2[[#This Row],[TAXABLE AMOUNT]]= "Discontinued", H160, G160+H160)</f>
        <v>0</v>
      </c>
      <c r="J160" s="42">
        <v>1.4999999999999999E-2</v>
      </c>
      <c r="K160" s="70">
        <f t="shared" si="3"/>
        <v>0</v>
      </c>
      <c r="L160" s="188"/>
      <c r="M160" s="187"/>
      <c r="N160" s="187"/>
      <c r="O160" s="25"/>
      <c r="P160" s="26">
        <v>33</v>
      </c>
      <c r="Q160" s="26">
        <v>33060521</v>
      </c>
      <c r="R160" s="25"/>
    </row>
    <row r="161" spans="1:18" s="4" customFormat="1" ht="18" customHeight="1" x14ac:dyDescent="0.3">
      <c r="A161" s="182"/>
      <c r="B161" s="182"/>
      <c r="C161" s="183"/>
      <c r="D161" s="40" t="s">
        <v>243</v>
      </c>
      <c r="E161" s="112">
        <v>42826</v>
      </c>
      <c r="F161" s="41">
        <v>525</v>
      </c>
      <c r="G161" s="99">
        <f>IFERROR(VLOOKUP(Table2[[#This Row],[CITY CODE]],'Sales &amp; Purchases Data '!$F:$H, 2, FALSE), "$0.00")</f>
        <v>0</v>
      </c>
      <c r="H161" s="101">
        <f>IFERROR(VLOOKUP(Table2[[#This Row],[CITY CODE]],'Sales &amp; Purchases Data '!$F:$H, 3, FALSE), "$0.00")</f>
        <v>0</v>
      </c>
      <c r="I161" s="85">
        <f>IF(Table2[[#This Row],[TAXABLE AMOUNT]]= "Discontinued", H161, G161+H161)</f>
        <v>0</v>
      </c>
      <c r="J161" s="42">
        <v>1.4999999999999999E-2</v>
      </c>
      <c r="K161" s="70">
        <f t="shared" si="3"/>
        <v>0</v>
      </c>
      <c r="L161" s="188"/>
      <c r="M161" s="187"/>
      <c r="N161" s="187"/>
      <c r="O161" s="25"/>
      <c r="P161" s="26">
        <v>33</v>
      </c>
      <c r="Q161" s="26">
        <v>33067525</v>
      </c>
      <c r="R161" s="25"/>
    </row>
    <row r="162" spans="1:18" s="4" customFormat="1" ht="18" customHeight="1" x14ac:dyDescent="0.3">
      <c r="A162" s="182"/>
      <c r="B162" s="182"/>
      <c r="C162" s="183"/>
      <c r="D162" s="40" t="s">
        <v>244</v>
      </c>
      <c r="E162" s="112">
        <v>43556</v>
      </c>
      <c r="F162" s="41">
        <v>701</v>
      </c>
      <c r="G162" s="99">
        <f>IFERROR(VLOOKUP(Table2[[#This Row],[CITY CODE]],'Sales &amp; Purchases Data '!$F:$H, 2, FALSE), "$0.00")</f>
        <v>0</v>
      </c>
      <c r="H162" s="101">
        <f>IFERROR(VLOOKUP(Table2[[#This Row],[CITY CODE]],'Sales &amp; Purchases Data '!$F:$H, 3, FALSE), "$0.00")</f>
        <v>0</v>
      </c>
      <c r="I162" s="85">
        <f>IF(Table2[[#This Row],[TAXABLE AMOUNT]]= "Discontinued", H162, G162+H162)</f>
        <v>0</v>
      </c>
      <c r="J162" s="42">
        <v>1.4999999999999999E-2</v>
      </c>
      <c r="K162" s="70">
        <f t="shared" si="3"/>
        <v>0</v>
      </c>
      <c r="L162" s="188"/>
      <c r="M162" s="187"/>
      <c r="N162" s="187"/>
      <c r="O162" s="25"/>
      <c r="P162" s="26">
        <v>33</v>
      </c>
      <c r="Q162" s="26">
        <v>33065701</v>
      </c>
      <c r="R162" s="25"/>
    </row>
    <row r="163" spans="1:18" s="4" customFormat="1" ht="18" customHeight="1" x14ac:dyDescent="0.3">
      <c r="A163" s="182"/>
      <c r="B163" s="182"/>
      <c r="C163" s="183"/>
      <c r="D163" s="40" t="s">
        <v>245</v>
      </c>
      <c r="E163" s="112">
        <v>43556</v>
      </c>
      <c r="F163" s="41">
        <v>699</v>
      </c>
      <c r="G163" s="99">
        <f>IFERROR(VLOOKUP(Table2[[#This Row],[CITY CODE]],'Sales &amp; Purchases Data '!$F:$H, 2, FALSE), "$0.00")</f>
        <v>0</v>
      </c>
      <c r="H163" s="101">
        <f>IFERROR(VLOOKUP(Table2[[#This Row],[CITY CODE]],'Sales &amp; Purchases Data '!$F:$H, 3, FALSE), "$0.00")</f>
        <v>0</v>
      </c>
      <c r="I163" s="85">
        <f>IF(Table2[[#This Row],[TAXABLE AMOUNT]]= "Discontinued", H163, G163+H163)</f>
        <v>0</v>
      </c>
      <c r="J163" s="42">
        <v>1.4999999999999999E-2</v>
      </c>
      <c r="K163" s="70">
        <f t="shared" si="3"/>
        <v>0</v>
      </c>
      <c r="L163" s="188"/>
      <c r="M163" s="187"/>
      <c r="N163" s="187"/>
      <c r="O163" s="25"/>
      <c r="P163" s="26">
        <v>33</v>
      </c>
      <c r="Q163" s="26">
        <v>33055699</v>
      </c>
      <c r="R163" s="25"/>
    </row>
    <row r="164" spans="1:18" s="4" customFormat="1" ht="18" customHeight="1" x14ac:dyDescent="0.3">
      <c r="A164" s="182"/>
      <c r="B164" s="182"/>
      <c r="C164" s="183"/>
      <c r="D164" s="40" t="s">
        <v>246</v>
      </c>
      <c r="E164" s="112">
        <v>43191</v>
      </c>
      <c r="F164" s="41">
        <v>621</v>
      </c>
      <c r="G164" s="99">
        <f>IFERROR(VLOOKUP(Table2[[#This Row],[CITY CODE]],'Sales &amp; Purchases Data '!$F:$H, 2, FALSE), "$0.00")</f>
        <v>0</v>
      </c>
      <c r="H164" s="101">
        <f>IFERROR(VLOOKUP(Table2[[#This Row],[CITY CODE]],'Sales &amp; Purchases Data '!$F:$H, 3, FALSE), "$0.00")</f>
        <v>0</v>
      </c>
      <c r="I164" s="85">
        <f>IF(Table2[[#This Row],[TAXABLE AMOUNT]]= "Discontinued", H164, G164+H164)</f>
        <v>0</v>
      </c>
      <c r="J164" s="45">
        <v>0.02</v>
      </c>
      <c r="K164" s="70">
        <f t="shared" si="3"/>
        <v>0</v>
      </c>
      <c r="L164" s="188"/>
      <c r="M164" s="187"/>
      <c r="N164" s="187"/>
      <c r="O164" s="25"/>
      <c r="P164" s="26">
        <v>33</v>
      </c>
      <c r="Q164" s="26">
        <v>33052621</v>
      </c>
      <c r="R164" s="25"/>
    </row>
    <row r="165" spans="1:18" s="4" customFormat="1" ht="18" customHeight="1" x14ac:dyDescent="0.3">
      <c r="A165" s="182"/>
      <c r="B165" s="182"/>
      <c r="C165" s="183"/>
      <c r="D165" s="40" t="s">
        <v>247</v>
      </c>
      <c r="E165" s="112">
        <v>42826</v>
      </c>
      <c r="F165" s="41">
        <v>519</v>
      </c>
      <c r="G165" s="99">
        <f>IFERROR(VLOOKUP(Table2[[#This Row],[CITY CODE]],'Sales &amp; Purchases Data '!$F:$H, 2, FALSE), "$0.00")</f>
        <v>0</v>
      </c>
      <c r="H165" s="101">
        <f>IFERROR(VLOOKUP(Table2[[#This Row],[CITY CODE]],'Sales &amp; Purchases Data '!$F:$H, 3, FALSE), "$0.00")</f>
        <v>0</v>
      </c>
      <c r="I165" s="85">
        <f>IF(Table2[[#This Row],[TAXABLE AMOUNT]]= "Discontinued", H165, G165+H165)</f>
        <v>0</v>
      </c>
      <c r="J165" s="42">
        <v>1.4999999999999999E-2</v>
      </c>
      <c r="K165" s="70">
        <f t="shared" si="3"/>
        <v>0</v>
      </c>
      <c r="L165" s="188"/>
      <c r="M165" s="187"/>
      <c r="N165" s="187"/>
      <c r="O165" s="25"/>
      <c r="P165" s="26">
        <v>33</v>
      </c>
      <c r="Q165" s="26">
        <v>33050519</v>
      </c>
      <c r="R165" s="25"/>
    </row>
    <row r="166" spans="1:18" s="4" customFormat="1" ht="18" customHeight="1" x14ac:dyDescent="0.3">
      <c r="A166" s="182"/>
      <c r="B166" s="182"/>
      <c r="C166" s="183"/>
      <c r="D166" s="40" t="s">
        <v>248</v>
      </c>
      <c r="E166" s="112">
        <v>42826</v>
      </c>
      <c r="F166" s="41">
        <v>523</v>
      </c>
      <c r="G166" s="99">
        <f>IFERROR(VLOOKUP(Table2[[#This Row],[CITY CODE]],'Sales &amp; Purchases Data '!$F:$H, 2, FALSE), "$0.00")</f>
        <v>0</v>
      </c>
      <c r="H166" s="101">
        <f>IFERROR(VLOOKUP(Table2[[#This Row],[CITY CODE]],'Sales &amp; Purchases Data '!$F:$H, 3, FALSE), "$0.00")</f>
        <v>0</v>
      </c>
      <c r="I166" s="85">
        <f>IF(Table2[[#This Row],[TAXABLE AMOUNT]]= "Discontinued", H166, G166+H166)</f>
        <v>0</v>
      </c>
      <c r="J166" s="42">
        <v>1.4999999999999999E-2</v>
      </c>
      <c r="K166" s="70">
        <f t="shared" si="3"/>
        <v>0</v>
      </c>
      <c r="L166" s="188"/>
      <c r="M166" s="187"/>
      <c r="N166" s="187"/>
      <c r="O166" s="25"/>
      <c r="P166" s="26">
        <v>33</v>
      </c>
      <c r="Q166" s="26">
        <v>33062523</v>
      </c>
      <c r="R166" s="25"/>
    </row>
    <row r="167" spans="1:18" s="4" customFormat="1" ht="18" customHeight="1" x14ac:dyDescent="0.3">
      <c r="A167" s="182"/>
      <c r="B167" s="182"/>
      <c r="C167" s="183"/>
      <c r="D167" s="40" t="s">
        <v>249</v>
      </c>
      <c r="E167" s="112">
        <v>43556</v>
      </c>
      <c r="F167" s="41">
        <v>703</v>
      </c>
      <c r="G167" s="99">
        <f>IFERROR(VLOOKUP(Table2[[#This Row],[CITY CODE]],'Sales &amp; Purchases Data '!$F:$H, 2, FALSE), "$0.00")</f>
        <v>0</v>
      </c>
      <c r="H167" s="101">
        <f>IFERROR(VLOOKUP(Table2[[#This Row],[CITY CODE]],'Sales &amp; Purchases Data '!$F:$H, 3, FALSE), "$0.00")</f>
        <v>0</v>
      </c>
      <c r="I167" s="85">
        <f>IF(Table2[[#This Row],[TAXABLE AMOUNT]]= "Discontinued", H167, G167+H167)</f>
        <v>0</v>
      </c>
      <c r="J167" s="42">
        <v>1.4999999999999999E-2</v>
      </c>
      <c r="K167" s="70">
        <f t="shared" si="3"/>
        <v>0</v>
      </c>
      <c r="L167" s="188"/>
      <c r="M167" s="187"/>
      <c r="N167" s="187"/>
      <c r="O167" s="25"/>
      <c r="P167" s="26">
        <v>33</v>
      </c>
      <c r="Q167" s="26">
        <v>33066703</v>
      </c>
      <c r="R167" s="25"/>
    </row>
    <row r="168" spans="1:18" s="4" customFormat="1" ht="18" customHeight="1" x14ac:dyDescent="0.3">
      <c r="A168" s="182"/>
      <c r="B168" s="182"/>
      <c r="C168" s="183"/>
      <c r="D168" s="43" t="s">
        <v>16</v>
      </c>
      <c r="E168" s="117"/>
      <c r="F168" s="49">
        <v>23</v>
      </c>
      <c r="G168" s="99">
        <f>IFERROR(VLOOKUP(Table2[[#This Row],[CITY CODE]],'Sales &amp; Purchases Data '!$F:$H, 2, FALSE), "$0.00")</f>
        <v>0</v>
      </c>
      <c r="H168" s="101">
        <f>IFERROR(VLOOKUP(Table2[[#This Row],[CITY CODE]],'Sales &amp; Purchases Data '!$F:$H, 3, FALSE), "$0.00")</f>
        <v>0</v>
      </c>
      <c r="I168" s="85">
        <f>IF(Table2[[#This Row],[TAXABLE AMOUNT]]= "Discontinued", H168, G168+H168)</f>
        <v>0</v>
      </c>
      <c r="J168" s="42">
        <v>5.0000000000000001E-3</v>
      </c>
      <c r="K168" s="70">
        <f t="shared" si="3"/>
        <v>0</v>
      </c>
      <c r="L168" s="188"/>
      <c r="M168" s="187"/>
      <c r="N168" s="187"/>
      <c r="O168" s="25"/>
      <c r="P168" s="26">
        <v>34</v>
      </c>
      <c r="Q168" s="26">
        <v>34998023</v>
      </c>
      <c r="R168" s="25"/>
    </row>
    <row r="169" spans="1:18" s="4" customFormat="1" ht="18" customHeight="1" x14ac:dyDescent="0.3">
      <c r="A169" s="182"/>
      <c r="B169" s="182"/>
      <c r="C169" s="183"/>
      <c r="D169" s="40" t="s">
        <v>250</v>
      </c>
      <c r="E169" s="112"/>
      <c r="F169" s="41">
        <v>206</v>
      </c>
      <c r="G169" s="99">
        <f>IFERROR(VLOOKUP(Table2[[#This Row],[CITY CODE]],'Sales &amp; Purchases Data '!$F:$H, 2, FALSE), "$0.00")</f>
        <v>0</v>
      </c>
      <c r="H169" s="101">
        <f>IFERROR(VLOOKUP(Table2[[#This Row],[CITY CODE]],'Sales &amp; Purchases Data '!$F:$H, 3, FALSE), "$0.00")</f>
        <v>0</v>
      </c>
      <c r="I169" s="85">
        <f>IF(Table2[[#This Row],[TAXABLE AMOUNT]]= "Discontinued", H169, G169+H169)</f>
        <v>0</v>
      </c>
      <c r="J169" s="45">
        <v>0.01</v>
      </c>
      <c r="K169" s="70">
        <f t="shared" si="3"/>
        <v>0</v>
      </c>
      <c r="L169" s="188"/>
      <c r="M169" s="187"/>
      <c r="N169" s="187"/>
      <c r="O169" s="25"/>
      <c r="P169" s="26">
        <v>34</v>
      </c>
      <c r="Q169" s="26">
        <v>34004206</v>
      </c>
      <c r="R169" s="25"/>
    </row>
    <row r="170" spans="1:18" s="4" customFormat="1" ht="18" customHeight="1" x14ac:dyDescent="0.3">
      <c r="A170" s="182"/>
      <c r="B170" s="182"/>
      <c r="C170" s="183"/>
      <c r="D170" s="40" t="s">
        <v>251</v>
      </c>
      <c r="E170" s="112">
        <v>42826</v>
      </c>
      <c r="F170" s="41">
        <v>527</v>
      </c>
      <c r="G170" s="99">
        <f>IFERROR(VLOOKUP(Table2[[#This Row],[CITY CODE]],'Sales &amp; Purchases Data '!$F:$H, 2, FALSE), "$0.00")</f>
        <v>0</v>
      </c>
      <c r="H170" s="101">
        <f>IFERROR(VLOOKUP(Table2[[#This Row],[CITY CODE]],'Sales &amp; Purchases Data '!$F:$H, 3, FALSE), "$0.00")</f>
        <v>0</v>
      </c>
      <c r="I170" s="85">
        <f>IF(Table2[[#This Row],[TAXABLE AMOUNT]]= "Discontinued", H170, G170+H170)</f>
        <v>0</v>
      </c>
      <c r="J170" s="42">
        <v>1.4999999999999999E-2</v>
      </c>
      <c r="K170" s="70">
        <f t="shared" si="3"/>
        <v>0</v>
      </c>
      <c r="L170" s="188"/>
      <c r="M170" s="187"/>
      <c r="N170" s="187"/>
      <c r="O170" s="25"/>
      <c r="P170" s="26">
        <v>34</v>
      </c>
      <c r="Q170" s="26">
        <v>34001527</v>
      </c>
      <c r="R170" s="25"/>
    </row>
    <row r="171" spans="1:18" s="4" customFormat="1" ht="18" customHeight="1" x14ac:dyDescent="0.3">
      <c r="A171" s="182"/>
      <c r="B171" s="182"/>
      <c r="C171" s="183"/>
      <c r="D171" s="40" t="s">
        <v>252</v>
      </c>
      <c r="E171" s="112"/>
      <c r="F171" s="41">
        <v>418</v>
      </c>
      <c r="G171" s="99">
        <f>IFERROR(VLOOKUP(Table2[[#This Row],[CITY CODE]],'Sales &amp; Purchases Data '!$F:$H, 2, FALSE), "$0.00")</f>
        <v>0</v>
      </c>
      <c r="H171" s="101">
        <f>IFERROR(VLOOKUP(Table2[[#This Row],[CITY CODE]],'Sales &amp; Purchases Data '!$F:$H, 3, FALSE), "$0.00")</f>
        <v>0</v>
      </c>
      <c r="I171" s="85">
        <f>IF(Table2[[#This Row],[TAXABLE AMOUNT]]= "Discontinued", H171, G171+H171)</f>
        <v>0</v>
      </c>
      <c r="J171" s="45">
        <v>0.01</v>
      </c>
      <c r="K171" s="70">
        <f t="shared" si="3"/>
        <v>0</v>
      </c>
      <c r="L171" s="188"/>
      <c r="M171" s="187"/>
      <c r="N171" s="187"/>
      <c r="O171" s="25"/>
      <c r="P171" s="26">
        <v>34</v>
      </c>
      <c r="Q171" s="26">
        <v>34014418</v>
      </c>
      <c r="R171" s="25"/>
    </row>
    <row r="172" spans="1:18" s="4" customFormat="1" ht="18" customHeight="1" x14ac:dyDescent="0.3">
      <c r="A172" s="182"/>
      <c r="B172" s="182"/>
      <c r="C172" s="183"/>
      <c r="D172" s="40" t="s">
        <v>253</v>
      </c>
      <c r="E172" s="112">
        <v>43556</v>
      </c>
      <c r="F172" s="41">
        <v>705</v>
      </c>
      <c r="G172" s="99">
        <f>IFERROR(VLOOKUP(Table2[[#This Row],[CITY CODE]],'Sales &amp; Purchases Data '!$F:$H, 2, FALSE), "$0.00")</f>
        <v>0</v>
      </c>
      <c r="H172" s="101">
        <f>IFERROR(VLOOKUP(Table2[[#This Row],[CITY CODE]],'Sales &amp; Purchases Data '!$F:$H, 3, FALSE), "$0.00")</f>
        <v>0</v>
      </c>
      <c r="I172" s="85">
        <f>IF(Table2[[#This Row],[TAXABLE AMOUNT]]= "Discontinued", H172, G172+H172)</f>
        <v>0</v>
      </c>
      <c r="J172" s="42">
        <v>1.4999999999999999E-2</v>
      </c>
      <c r="K172" s="70">
        <f t="shared" si="3"/>
        <v>0</v>
      </c>
      <c r="L172" s="188"/>
      <c r="M172" s="187"/>
      <c r="N172" s="187"/>
      <c r="O172" s="25"/>
      <c r="P172" s="26">
        <v>34</v>
      </c>
      <c r="Q172" s="26">
        <v>34060705</v>
      </c>
      <c r="R172" s="25"/>
    </row>
    <row r="173" spans="1:18" s="4" customFormat="1" ht="18" customHeight="1" x14ac:dyDescent="0.3">
      <c r="A173" s="182"/>
      <c r="B173" s="182"/>
      <c r="C173" s="183"/>
      <c r="D173" s="43" t="s">
        <v>32</v>
      </c>
      <c r="E173" s="112">
        <v>43556</v>
      </c>
      <c r="F173" s="49">
        <v>706</v>
      </c>
      <c r="G173" s="99">
        <f>IFERROR(VLOOKUP(Table2[[#This Row],[CITY CODE]],'Sales &amp; Purchases Data '!$F:$H, 2, FALSE), "$0.00")</f>
        <v>0</v>
      </c>
      <c r="H173" s="101">
        <f>IFERROR(VLOOKUP(Table2[[#This Row],[CITY CODE]],'Sales &amp; Purchases Data '!$F:$H, 3, FALSE), "$0.00")</f>
        <v>0</v>
      </c>
      <c r="I173" s="85">
        <f>IF(Table2[[#This Row],[TAXABLE AMOUNT]]= "Discontinued", H173, G173+H173)</f>
        <v>0</v>
      </c>
      <c r="J173" s="45">
        <v>0.01</v>
      </c>
      <c r="K173" s="70">
        <f t="shared" si="3"/>
        <v>0</v>
      </c>
      <c r="L173" s="188"/>
      <c r="M173" s="187"/>
      <c r="N173" s="187"/>
      <c r="O173" s="25"/>
      <c r="P173" s="26">
        <v>35</v>
      </c>
      <c r="Q173" s="26">
        <v>35998706</v>
      </c>
      <c r="R173" s="25"/>
    </row>
    <row r="174" spans="1:18" s="4" customFormat="1" ht="18" customHeight="1" x14ac:dyDescent="0.3">
      <c r="A174" s="182"/>
      <c r="B174" s="182"/>
      <c r="C174" s="183"/>
      <c r="D174" s="40" t="s">
        <v>254</v>
      </c>
      <c r="E174" s="112">
        <v>43556</v>
      </c>
      <c r="F174" s="41">
        <v>707</v>
      </c>
      <c r="G174" s="99">
        <f>IFERROR(VLOOKUP(Table2[[#This Row],[CITY CODE]],'Sales &amp; Purchases Data '!$F:$H, 2, FALSE), "$0.00")</f>
        <v>0</v>
      </c>
      <c r="H174" s="101">
        <f>IFERROR(VLOOKUP(Table2[[#This Row],[CITY CODE]],'Sales &amp; Purchases Data '!$F:$H, 3, FALSE), "$0.00")</f>
        <v>0</v>
      </c>
      <c r="I174" s="85">
        <f>IF(Table2[[#This Row],[TAXABLE AMOUNT]]= "Discontinued", H174, G174+H174)</f>
        <v>0</v>
      </c>
      <c r="J174" s="45">
        <v>0.02</v>
      </c>
      <c r="K174" s="70">
        <f t="shared" si="3"/>
        <v>0</v>
      </c>
      <c r="L174" s="188"/>
      <c r="M174" s="187"/>
      <c r="N174" s="187"/>
      <c r="O174" s="25"/>
      <c r="P174" s="26">
        <v>35</v>
      </c>
      <c r="Q174" s="26">
        <v>35031707</v>
      </c>
      <c r="R174" s="25"/>
    </row>
    <row r="175" spans="1:18" s="4" customFormat="1" ht="18" customHeight="1" x14ac:dyDescent="0.3">
      <c r="A175" s="182"/>
      <c r="B175" s="182"/>
      <c r="C175" s="183"/>
      <c r="D175" s="40" t="s">
        <v>255</v>
      </c>
      <c r="E175" s="112">
        <v>43556</v>
      </c>
      <c r="F175" s="41">
        <v>708</v>
      </c>
      <c r="G175" s="99">
        <f>IFERROR(VLOOKUP(Table2[[#This Row],[CITY CODE]],'Sales &amp; Purchases Data '!$F:$H, 2, FALSE), "$0.00")</f>
        <v>0</v>
      </c>
      <c r="H175" s="101">
        <f>IFERROR(VLOOKUP(Table2[[#This Row],[CITY CODE]],'Sales &amp; Purchases Data '!$F:$H, 3, FALSE), "$0.00")</f>
        <v>0</v>
      </c>
      <c r="I175" s="85">
        <f>IF(Table2[[#This Row],[TAXABLE AMOUNT]]= "Discontinued", H175, G175+H175)</f>
        <v>0</v>
      </c>
      <c r="J175" s="50">
        <v>1.7500000000000002E-2</v>
      </c>
      <c r="K175" s="70">
        <f t="shared" si="3"/>
        <v>0</v>
      </c>
      <c r="L175" s="188"/>
      <c r="M175" s="187"/>
      <c r="N175" s="187"/>
      <c r="O175" s="25"/>
      <c r="P175" s="26">
        <v>35</v>
      </c>
      <c r="Q175" s="26">
        <v>35032708</v>
      </c>
      <c r="R175" s="25"/>
    </row>
    <row r="176" spans="1:18" s="4" customFormat="1" ht="18" customHeight="1" x14ac:dyDescent="0.3">
      <c r="A176" s="182"/>
      <c r="B176" s="182"/>
      <c r="C176" s="183"/>
      <c r="D176" s="43" t="s">
        <v>17</v>
      </c>
      <c r="E176" s="117"/>
      <c r="F176" s="49">
        <v>31</v>
      </c>
      <c r="G176" s="99">
        <f>IFERROR(VLOOKUP(Table2[[#This Row],[CITY CODE]],'Sales &amp; Purchases Data '!$F:$H, 2, FALSE), "$0.00")</f>
        <v>0</v>
      </c>
      <c r="H176" s="101">
        <f>IFERROR(VLOOKUP(Table2[[#This Row],[CITY CODE]],'Sales &amp; Purchases Data '!$F:$H, 3, FALSE), "$0.00")</f>
        <v>0</v>
      </c>
      <c r="I176" s="85">
        <f>IF(Table2[[#This Row],[TAXABLE AMOUNT]]= "Discontinued", H176, G176+H176)</f>
        <v>0</v>
      </c>
      <c r="J176" s="42">
        <v>5.0000000000000001E-3</v>
      </c>
      <c r="K176" s="70">
        <f t="shared" si="3"/>
        <v>0</v>
      </c>
      <c r="L176" s="188"/>
      <c r="M176" s="187"/>
      <c r="N176" s="187"/>
      <c r="O176" s="25"/>
      <c r="P176" s="26">
        <v>36</v>
      </c>
      <c r="Q176" s="26">
        <v>36998031</v>
      </c>
      <c r="R176" s="25"/>
    </row>
    <row r="177" spans="1:18" s="4" customFormat="1" ht="18" customHeight="1" x14ac:dyDescent="0.3">
      <c r="A177" s="182"/>
      <c r="B177" s="182"/>
      <c r="C177" s="183"/>
      <c r="D177" s="40" t="s">
        <v>256</v>
      </c>
      <c r="E177" s="112">
        <v>43556</v>
      </c>
      <c r="F177" s="41">
        <v>710</v>
      </c>
      <c r="G177" s="99">
        <f>IFERROR(VLOOKUP(Table2[[#This Row],[CITY CODE]],'Sales &amp; Purchases Data '!$F:$H, 2, FALSE), "$0.00")</f>
        <v>0</v>
      </c>
      <c r="H177" s="101">
        <f>IFERROR(VLOOKUP(Table2[[#This Row],[CITY CODE]],'Sales &amp; Purchases Data '!$F:$H, 3, FALSE), "$0.00")</f>
        <v>0</v>
      </c>
      <c r="I177" s="85">
        <f>IF(Table2[[#This Row],[TAXABLE AMOUNT]]= "Discontinued", H177, G177+H177)</f>
        <v>0</v>
      </c>
      <c r="J177" s="42">
        <v>1.4999999999999999E-2</v>
      </c>
      <c r="K177" s="70">
        <f t="shared" si="3"/>
        <v>0</v>
      </c>
      <c r="L177" s="188"/>
      <c r="M177" s="187"/>
      <c r="N177" s="187"/>
      <c r="O177" s="25"/>
      <c r="P177" s="26">
        <v>36</v>
      </c>
      <c r="Q177" s="26">
        <v>36008710</v>
      </c>
      <c r="R177" s="25"/>
    </row>
    <row r="178" spans="1:18" s="4" customFormat="1" ht="18" customHeight="1" x14ac:dyDescent="0.3">
      <c r="A178" s="182"/>
      <c r="B178" s="182"/>
      <c r="C178" s="183"/>
      <c r="D178" s="40" t="s">
        <v>257</v>
      </c>
      <c r="E178" s="112"/>
      <c r="F178" s="41">
        <v>108</v>
      </c>
      <c r="G178" s="99">
        <f>IFERROR(VLOOKUP(Table2[[#This Row],[CITY CODE]],'Sales &amp; Purchases Data '!$F:$H, 2, FALSE), "$0.00")</f>
        <v>0</v>
      </c>
      <c r="H178" s="101">
        <f>IFERROR(VLOOKUP(Table2[[#This Row],[CITY CODE]],'Sales &amp; Purchases Data '!$F:$H, 3, FALSE), "$0.00")</f>
        <v>0</v>
      </c>
      <c r="I178" s="85">
        <f>IF(Table2[[#This Row],[TAXABLE AMOUNT]]= "Discontinued", H178, G178+H178)</f>
        <v>0</v>
      </c>
      <c r="J178" s="50">
        <v>7.4999999999999997E-3</v>
      </c>
      <c r="K178" s="70">
        <f t="shared" si="3"/>
        <v>0</v>
      </c>
      <c r="L178" s="188"/>
      <c r="M178" s="187"/>
      <c r="N178" s="187"/>
      <c r="O178" s="25"/>
      <c r="P178" s="26">
        <v>36</v>
      </c>
      <c r="Q178" s="26">
        <v>36071108</v>
      </c>
      <c r="R178" s="25"/>
    </row>
    <row r="179" spans="1:18" s="4" customFormat="1" ht="18" customHeight="1" x14ac:dyDescent="0.3">
      <c r="A179" s="182"/>
      <c r="B179" s="182"/>
      <c r="C179" s="183"/>
      <c r="D179" s="40" t="s">
        <v>258</v>
      </c>
      <c r="E179" s="112"/>
      <c r="F179" s="41">
        <v>149</v>
      </c>
      <c r="G179" s="99">
        <f>IFERROR(VLOOKUP(Table2[[#This Row],[CITY CODE]],'Sales &amp; Purchases Data '!$F:$H, 2, FALSE), "$0.00")</f>
        <v>0</v>
      </c>
      <c r="H179" s="101">
        <f>IFERROR(VLOOKUP(Table2[[#This Row],[CITY CODE]],'Sales &amp; Purchases Data '!$F:$H, 3, FALSE), "$0.00")</f>
        <v>0</v>
      </c>
      <c r="I179" s="85">
        <f>IF(Table2[[#This Row],[TAXABLE AMOUNT]]= "Discontinued", H179, G179+H179)</f>
        <v>0</v>
      </c>
      <c r="J179" s="50">
        <v>7.4999999999999997E-3</v>
      </c>
      <c r="K179" s="70">
        <f t="shared" si="3"/>
        <v>0</v>
      </c>
      <c r="L179" s="188"/>
      <c r="M179" s="187"/>
      <c r="N179" s="187"/>
      <c r="O179" s="25"/>
      <c r="P179" s="26">
        <v>36</v>
      </c>
      <c r="Q179" s="26">
        <v>36060149</v>
      </c>
      <c r="R179" s="25"/>
    </row>
    <row r="180" spans="1:18" s="4" customFormat="1" ht="18" customHeight="1" x14ac:dyDescent="0.3">
      <c r="A180" s="182"/>
      <c r="B180" s="182"/>
      <c r="C180" s="183"/>
      <c r="D180" s="40" t="s">
        <v>339</v>
      </c>
      <c r="E180" s="112">
        <v>42826</v>
      </c>
      <c r="F180" s="41">
        <v>530</v>
      </c>
      <c r="G180" s="99">
        <f>IFERROR(VLOOKUP(Table2[[#This Row],[CITY CODE]],'Sales &amp; Purchases Data '!$F:$H, 2, FALSE), "$0.00")</f>
        <v>0</v>
      </c>
      <c r="H180" s="101">
        <f>IFERROR(VLOOKUP(Table2[[#This Row],[CITY CODE]],'Sales &amp; Purchases Data '!$F:$H, 3, FALSE), "$0.00")</f>
        <v>0</v>
      </c>
      <c r="I180" s="85">
        <f>IF(Table2[[#This Row],[TAXABLE AMOUNT]]= "Discontinued", H180, G180+H180)</f>
        <v>0</v>
      </c>
      <c r="J180" s="42">
        <v>1.4999999999999999E-2</v>
      </c>
      <c r="K180" s="70">
        <f t="shared" si="3"/>
        <v>0</v>
      </c>
      <c r="L180" s="188"/>
      <c r="M180" s="187"/>
      <c r="N180" s="187"/>
      <c r="O180" s="25"/>
      <c r="P180" s="26">
        <v>36</v>
      </c>
      <c r="Q180" s="26">
        <v>36077530</v>
      </c>
      <c r="R180" s="25"/>
    </row>
    <row r="181" spans="1:18" s="4" customFormat="1" ht="18" customHeight="1" x14ac:dyDescent="0.3">
      <c r="A181" s="182"/>
      <c r="B181" s="182"/>
      <c r="C181" s="183"/>
      <c r="D181" s="43" t="s">
        <v>18</v>
      </c>
      <c r="E181" s="117"/>
      <c r="F181" s="49">
        <v>13</v>
      </c>
      <c r="G181" s="99">
        <f>IFERROR(VLOOKUP(Table2[[#This Row],[CITY CODE]],'Sales &amp; Purchases Data '!$F:$H, 2, FALSE), "$0.00")</f>
        <v>0</v>
      </c>
      <c r="H181" s="101">
        <f>IFERROR(VLOOKUP(Table2[[#This Row],[CITY CODE]],'Sales &amp; Purchases Data '!$F:$H, 3, FALSE), "$0.00")</f>
        <v>0</v>
      </c>
      <c r="I181" s="85">
        <f>IF(Table2[[#This Row],[TAXABLE AMOUNT]]= "Discontinued", H181, G181+H181)</f>
        <v>0</v>
      </c>
      <c r="J181" s="42">
        <v>5.0000000000000001E-3</v>
      </c>
      <c r="K181" s="70">
        <f t="shared" si="3"/>
        <v>0</v>
      </c>
      <c r="L181" s="188"/>
      <c r="M181" s="187"/>
      <c r="N181" s="187"/>
      <c r="O181" s="25"/>
      <c r="P181" s="26">
        <v>37</v>
      </c>
      <c r="Q181" s="26">
        <v>37998013</v>
      </c>
      <c r="R181" s="25"/>
    </row>
    <row r="182" spans="1:18" s="4" customFormat="1" ht="18" customHeight="1" x14ac:dyDescent="0.3">
      <c r="A182" s="182"/>
      <c r="B182" s="182"/>
      <c r="C182" s="183"/>
      <c r="D182" s="40" t="s">
        <v>259</v>
      </c>
      <c r="E182" s="112">
        <v>43374</v>
      </c>
      <c r="F182" s="41">
        <v>644</v>
      </c>
      <c r="G182" s="99">
        <f>IFERROR(VLOOKUP(Table2[[#This Row],[CITY CODE]],'Sales &amp; Purchases Data '!$F:$H, 2, FALSE), "$0.00")</f>
        <v>0</v>
      </c>
      <c r="H182" s="101">
        <f>IFERROR(VLOOKUP(Table2[[#This Row],[CITY CODE]],'Sales &amp; Purchases Data '!$F:$H, 3, FALSE), "$0.00")</f>
        <v>0</v>
      </c>
      <c r="I182" s="85">
        <f>IF(Table2[[#This Row],[TAXABLE AMOUNT]]= "Discontinued", H182, G182+H182)</f>
        <v>0</v>
      </c>
      <c r="J182" s="42">
        <v>1.4999999999999999E-2</v>
      </c>
      <c r="K182" s="70">
        <f t="shared" si="3"/>
        <v>0</v>
      </c>
      <c r="L182" s="188"/>
      <c r="M182" s="187"/>
      <c r="N182" s="187"/>
      <c r="O182" s="25"/>
      <c r="P182" s="26">
        <v>37</v>
      </c>
      <c r="Q182" s="26">
        <v>37001644</v>
      </c>
      <c r="R182" s="25"/>
    </row>
    <row r="183" spans="1:18" s="4" customFormat="1" ht="18" customHeight="1" x14ac:dyDescent="0.3">
      <c r="A183" s="182"/>
      <c r="B183" s="182"/>
      <c r="C183" s="183"/>
      <c r="D183" s="40" t="s">
        <v>260</v>
      </c>
      <c r="E183" s="112">
        <v>42826</v>
      </c>
      <c r="F183" s="41">
        <v>534</v>
      </c>
      <c r="G183" s="99">
        <f>IFERROR(VLOOKUP(Table2[[#This Row],[CITY CODE]],'Sales &amp; Purchases Data '!$F:$H, 2, FALSE), "$0.00")</f>
        <v>0</v>
      </c>
      <c r="H183" s="101">
        <f>IFERROR(VLOOKUP(Table2[[#This Row],[CITY CODE]],'Sales &amp; Purchases Data '!$F:$H, 3, FALSE), "$0.00")</f>
        <v>0</v>
      </c>
      <c r="I183" s="85">
        <f>IF(Table2[[#This Row],[TAXABLE AMOUNT]]= "Discontinued", H183, G183+H183)</f>
        <v>0</v>
      </c>
      <c r="J183" s="42">
        <v>1.4999999999999999E-2</v>
      </c>
      <c r="K183" s="70">
        <f t="shared" si="3"/>
        <v>0</v>
      </c>
      <c r="L183" s="188"/>
      <c r="M183" s="187"/>
      <c r="N183" s="187"/>
      <c r="O183" s="25"/>
      <c r="P183" s="26">
        <v>37</v>
      </c>
      <c r="Q183" s="26">
        <v>37010534</v>
      </c>
      <c r="R183" s="25"/>
    </row>
    <row r="184" spans="1:18" s="4" customFormat="1" ht="18" customHeight="1" x14ac:dyDescent="0.3">
      <c r="A184" s="182"/>
      <c r="B184" s="182"/>
      <c r="C184" s="183"/>
      <c r="D184" s="40" t="s">
        <v>261</v>
      </c>
      <c r="E184" s="112"/>
      <c r="F184" s="41">
        <v>431</v>
      </c>
      <c r="G184" s="99">
        <f>IFERROR(VLOOKUP(Table2[[#This Row],[CITY CODE]],'Sales &amp; Purchases Data '!$F:$H, 2, FALSE), "$0.00")</f>
        <v>0</v>
      </c>
      <c r="H184" s="101">
        <f>IFERROR(VLOOKUP(Table2[[#This Row],[CITY CODE]],'Sales &amp; Purchases Data '!$F:$H, 3, FALSE), "$0.00")</f>
        <v>0</v>
      </c>
      <c r="I184" s="85">
        <f>IF(Table2[[#This Row],[TAXABLE AMOUNT]]= "Discontinued", H184, G184+H184)</f>
        <v>0</v>
      </c>
      <c r="J184" s="45">
        <v>0.01</v>
      </c>
      <c r="K184" s="70">
        <f t="shared" si="3"/>
        <v>0</v>
      </c>
      <c r="L184" s="188"/>
      <c r="M184" s="187"/>
      <c r="N184" s="187"/>
      <c r="O184" s="25"/>
      <c r="P184" s="26">
        <v>37</v>
      </c>
      <c r="Q184" s="26">
        <v>37003431</v>
      </c>
      <c r="R184" s="25"/>
    </row>
    <row r="185" spans="1:18" s="4" customFormat="1" ht="18" customHeight="1" x14ac:dyDescent="0.3">
      <c r="A185" s="182"/>
      <c r="B185" s="182"/>
      <c r="C185" s="183"/>
      <c r="D185" s="40" t="s">
        <v>262</v>
      </c>
      <c r="E185" s="112"/>
      <c r="F185" s="41">
        <v>210</v>
      </c>
      <c r="G185" s="99">
        <f>IFERROR(VLOOKUP(Table2[[#This Row],[CITY CODE]],'Sales &amp; Purchases Data '!$F:$H, 2, FALSE), "$0.00")</f>
        <v>0</v>
      </c>
      <c r="H185" s="101">
        <f>IFERROR(VLOOKUP(Table2[[#This Row],[CITY CODE]],'Sales &amp; Purchases Data '!$F:$H, 3, FALSE), "$0.00")</f>
        <v>0</v>
      </c>
      <c r="I185" s="85">
        <f>IF(Table2[[#This Row],[TAXABLE AMOUNT]]= "Discontinued", H185, G185+H185)</f>
        <v>0</v>
      </c>
      <c r="J185" s="50">
        <v>1.2500000000000001E-2</v>
      </c>
      <c r="K185" s="70">
        <f t="shared" si="3"/>
        <v>0</v>
      </c>
      <c r="L185" s="188"/>
      <c r="M185" s="187"/>
      <c r="N185" s="187"/>
      <c r="O185" s="25"/>
      <c r="P185" s="26">
        <v>37</v>
      </c>
      <c r="Q185" s="26">
        <v>37005210</v>
      </c>
      <c r="R185" s="25"/>
    </row>
    <row r="186" spans="1:18" s="4" customFormat="1" ht="18" customHeight="1" x14ac:dyDescent="0.3">
      <c r="A186" s="182"/>
      <c r="B186" s="182"/>
      <c r="C186" s="183"/>
      <c r="D186" s="40" t="s">
        <v>263</v>
      </c>
      <c r="E186" s="112"/>
      <c r="F186" s="41">
        <v>137</v>
      </c>
      <c r="G186" s="99">
        <f>IFERROR(VLOOKUP(Table2[[#This Row],[CITY CODE]],'Sales &amp; Purchases Data '!$F:$H, 2, FALSE), "$0.00")</f>
        <v>0</v>
      </c>
      <c r="H186" s="101">
        <f>IFERROR(VLOOKUP(Table2[[#This Row],[CITY CODE]],'Sales &amp; Purchases Data '!$F:$H, 3, FALSE), "$0.00")</f>
        <v>0</v>
      </c>
      <c r="I186" s="85">
        <f>IF(Table2[[#This Row],[TAXABLE AMOUNT]]= "Discontinued", H186, G186+H186)</f>
        <v>0</v>
      </c>
      <c r="J186" s="42">
        <v>1.4999999999999999E-2</v>
      </c>
      <c r="K186" s="70">
        <f t="shared" si="3"/>
        <v>0</v>
      </c>
      <c r="L186" s="188"/>
      <c r="M186" s="187"/>
      <c r="N186" s="187"/>
      <c r="O186" s="25"/>
      <c r="P186" s="26">
        <v>37</v>
      </c>
      <c r="Q186" s="26">
        <v>37006137</v>
      </c>
      <c r="R186" s="25"/>
    </row>
    <row r="187" spans="1:18" s="4" customFormat="1" ht="18" customHeight="1" x14ac:dyDescent="0.3">
      <c r="A187" s="182"/>
      <c r="B187" s="182"/>
      <c r="C187" s="183"/>
      <c r="D187" s="40" t="s">
        <v>264</v>
      </c>
      <c r="E187" s="112">
        <v>43556</v>
      </c>
      <c r="F187" s="41">
        <v>712</v>
      </c>
      <c r="G187" s="99">
        <f>IFERROR(VLOOKUP(Table2[[#This Row],[CITY CODE]],'Sales &amp; Purchases Data '!$F:$H, 2, FALSE), "$0.00")</f>
        <v>0</v>
      </c>
      <c r="H187" s="101">
        <f>IFERROR(VLOOKUP(Table2[[#This Row],[CITY CODE]],'Sales &amp; Purchases Data '!$F:$H, 3, FALSE), "$0.00")</f>
        <v>0</v>
      </c>
      <c r="I187" s="85">
        <f>IF(Table2[[#This Row],[TAXABLE AMOUNT]]= "Discontinued", H187, G187+H187)</f>
        <v>0</v>
      </c>
      <c r="J187" s="45">
        <v>0.01</v>
      </c>
      <c r="K187" s="70">
        <f t="shared" si="3"/>
        <v>0</v>
      </c>
      <c r="L187" s="188"/>
      <c r="M187" s="187"/>
      <c r="N187" s="187"/>
      <c r="O187" s="25"/>
      <c r="P187" s="26">
        <v>37</v>
      </c>
      <c r="Q187" s="26">
        <v>37007712</v>
      </c>
      <c r="R187" s="25"/>
    </row>
    <row r="188" spans="1:18" s="4" customFormat="1" ht="18" customHeight="1" x14ac:dyDescent="0.3">
      <c r="A188" s="182"/>
      <c r="B188" s="182"/>
      <c r="C188" s="183"/>
      <c r="D188" s="40" t="s">
        <v>265</v>
      </c>
      <c r="E188" s="112"/>
      <c r="F188" s="41">
        <v>151</v>
      </c>
      <c r="G188" s="99">
        <f>IFERROR(VLOOKUP(Table2[[#This Row],[CITY CODE]],'Sales &amp; Purchases Data '!$F:$H, 2, FALSE), "$0.00")</f>
        <v>0</v>
      </c>
      <c r="H188" s="101">
        <f>IFERROR(VLOOKUP(Table2[[#This Row],[CITY CODE]],'Sales &amp; Purchases Data '!$F:$H, 3, FALSE), "$0.00")</f>
        <v>0</v>
      </c>
      <c r="I188" s="85">
        <f>IF(Table2[[#This Row],[TAXABLE AMOUNT]]= "Discontinued", H188, G188+H188)</f>
        <v>0</v>
      </c>
      <c r="J188" s="45">
        <v>0.01</v>
      </c>
      <c r="K188" s="70">
        <f t="shared" si="3"/>
        <v>0</v>
      </c>
      <c r="L188" s="188"/>
      <c r="M188" s="187"/>
      <c r="N188" s="187"/>
      <c r="O188" s="25"/>
      <c r="P188" s="26">
        <v>37</v>
      </c>
      <c r="Q188" s="26">
        <v>37095151</v>
      </c>
      <c r="R188" s="25"/>
    </row>
    <row r="189" spans="1:18" s="4" customFormat="1" ht="18" customHeight="1" x14ac:dyDescent="0.3">
      <c r="A189" s="182"/>
      <c r="B189" s="182"/>
      <c r="C189" s="183"/>
      <c r="D189" s="43" t="s">
        <v>19</v>
      </c>
      <c r="E189" s="117"/>
      <c r="F189" s="49">
        <v>52</v>
      </c>
      <c r="G189" s="99">
        <f>IFERROR(VLOOKUP(Table2[[#This Row],[CITY CODE]],'Sales &amp; Purchases Data '!$F:$H, 2, FALSE), "$0.00")</f>
        <v>0</v>
      </c>
      <c r="H189" s="101">
        <f>IFERROR(VLOOKUP(Table2[[#This Row],[CITY CODE]],'Sales &amp; Purchases Data '!$F:$H, 3, FALSE), "$0.00")</f>
        <v>0</v>
      </c>
      <c r="I189" s="85">
        <f>IF(Table2[[#This Row],[TAXABLE AMOUNT]]= "Discontinued", H189, G189+H189)</f>
        <v>0</v>
      </c>
      <c r="J189" s="50">
        <v>1.2500000000000001E-2</v>
      </c>
      <c r="K189" s="70">
        <f t="shared" si="3"/>
        <v>0</v>
      </c>
      <c r="L189" s="188"/>
      <c r="M189" s="187"/>
      <c r="N189" s="187"/>
      <c r="O189" s="25"/>
      <c r="P189" s="26">
        <v>38</v>
      </c>
      <c r="Q189" s="26">
        <v>38001052</v>
      </c>
      <c r="R189" s="25"/>
    </row>
    <row r="190" spans="1:18" s="4" customFormat="1" ht="18" customHeight="1" x14ac:dyDescent="0.3">
      <c r="A190" s="182"/>
      <c r="B190" s="182"/>
      <c r="C190" s="183"/>
      <c r="D190" s="43" t="s">
        <v>20</v>
      </c>
      <c r="E190" s="117"/>
      <c r="F190" s="49">
        <v>38</v>
      </c>
      <c r="G190" s="99">
        <f>IFERROR(VLOOKUP(Table2[[#This Row],[CITY CODE]],'Sales &amp; Purchases Data '!$F:$H, 2, FALSE), "$0.00")</f>
        <v>0</v>
      </c>
      <c r="H190" s="101">
        <f>IFERROR(VLOOKUP(Table2[[#This Row],[CITY CODE]],'Sales &amp; Purchases Data '!$F:$H, 3, FALSE), "$0.00")</f>
        <v>0</v>
      </c>
      <c r="I190" s="85">
        <f>IF(Table2[[#This Row],[TAXABLE AMOUNT]]= "Discontinued", H190, G190+H190)</f>
        <v>0</v>
      </c>
      <c r="J190" s="42">
        <v>5.0000000000000001E-3</v>
      </c>
      <c r="K190" s="70">
        <f t="shared" si="3"/>
        <v>0</v>
      </c>
      <c r="L190" s="188"/>
      <c r="M190" s="187"/>
      <c r="N190" s="187"/>
      <c r="O190" s="25"/>
      <c r="P190" s="26">
        <v>39</v>
      </c>
      <c r="Q190" s="26">
        <v>39998038</v>
      </c>
      <c r="R190" s="25"/>
    </row>
    <row r="191" spans="1:18" s="4" customFormat="1" ht="18" customHeight="1" x14ac:dyDescent="0.3">
      <c r="A191" s="182"/>
      <c r="B191" s="182"/>
      <c r="C191" s="183"/>
      <c r="D191" s="40" t="s">
        <v>266</v>
      </c>
      <c r="E191" s="112"/>
      <c r="F191" s="41">
        <v>324</v>
      </c>
      <c r="G191" s="99">
        <f>IFERROR(VLOOKUP(Table2[[#This Row],[CITY CODE]],'Sales &amp; Purchases Data '!$F:$H, 2, FALSE), "$0.00")</f>
        <v>0</v>
      </c>
      <c r="H191" s="101">
        <f>IFERROR(VLOOKUP(Table2[[#This Row],[CITY CODE]],'Sales &amp; Purchases Data '!$F:$H, 3, FALSE), "$0.00")</f>
        <v>0</v>
      </c>
      <c r="I191" s="85">
        <f>IF(Table2[[#This Row],[TAXABLE AMOUNT]]= "Discontinued", H191, G191+H191)</f>
        <v>0</v>
      </c>
      <c r="J191" s="42">
        <v>1.4999999999999999E-2</v>
      </c>
      <c r="K191" s="70">
        <f t="shared" si="3"/>
        <v>0</v>
      </c>
      <c r="L191" s="188"/>
      <c r="M191" s="187"/>
      <c r="N191" s="187"/>
      <c r="O191" s="25"/>
      <c r="P191" s="26">
        <v>39</v>
      </c>
      <c r="Q191" s="26">
        <v>39006324</v>
      </c>
      <c r="R191" s="25"/>
    </row>
    <row r="192" spans="1:18" s="4" customFormat="1" ht="18" customHeight="1" x14ac:dyDescent="0.3">
      <c r="A192" s="182"/>
      <c r="B192" s="182"/>
      <c r="C192" s="183"/>
      <c r="D192" s="40" t="s">
        <v>267</v>
      </c>
      <c r="E192" s="112">
        <v>43556</v>
      </c>
      <c r="F192" s="41">
        <v>714</v>
      </c>
      <c r="G192" s="99">
        <f>IFERROR(VLOOKUP(Table2[[#This Row],[CITY CODE]],'Sales &amp; Purchases Data '!$F:$H, 2, FALSE), "$0.00")</f>
        <v>0</v>
      </c>
      <c r="H192" s="101">
        <f>IFERROR(VLOOKUP(Table2[[#This Row],[CITY CODE]],'Sales &amp; Purchases Data '!$F:$H, 3, FALSE), "$0.00")</f>
        <v>0</v>
      </c>
      <c r="I192" s="85">
        <f>IF(Table2[[#This Row],[TAXABLE AMOUNT]]= "Discontinued", H192, G192+H192)</f>
        <v>0</v>
      </c>
      <c r="J192" s="45">
        <v>0.01</v>
      </c>
      <c r="K192" s="70">
        <f t="shared" si="3"/>
        <v>0</v>
      </c>
      <c r="L192" s="188"/>
      <c r="M192" s="187"/>
      <c r="N192" s="187"/>
      <c r="O192" s="25"/>
      <c r="P192" s="26">
        <v>39</v>
      </c>
      <c r="Q192" s="26">
        <v>39001714</v>
      </c>
      <c r="R192" s="25"/>
    </row>
    <row r="193" spans="1:18" s="4" customFormat="1" ht="18" customHeight="1" x14ac:dyDescent="0.3">
      <c r="A193" s="182"/>
      <c r="B193" s="182"/>
      <c r="C193" s="183"/>
      <c r="D193" s="40" t="s">
        <v>268</v>
      </c>
      <c r="E193" s="112"/>
      <c r="F193" s="41">
        <v>153</v>
      </c>
      <c r="G193" s="99">
        <f>IFERROR(VLOOKUP(Table2[[#This Row],[CITY CODE]],'Sales &amp; Purchases Data '!$F:$H, 2, FALSE), "$0.00")</f>
        <v>0</v>
      </c>
      <c r="H193" s="101">
        <f>IFERROR(VLOOKUP(Table2[[#This Row],[CITY CODE]],'Sales &amp; Purchases Data '!$F:$H, 3, FALSE), "$0.00")</f>
        <v>0</v>
      </c>
      <c r="I193" s="85">
        <f>IF(Table2[[#This Row],[TAXABLE AMOUNT]]= "Discontinued", H193, G193+H193)</f>
        <v>0</v>
      </c>
      <c r="J193" s="45">
        <v>0.01</v>
      </c>
      <c r="K193" s="70">
        <f t="shared" si="3"/>
        <v>0</v>
      </c>
      <c r="L193" s="188"/>
      <c r="M193" s="187"/>
      <c r="N193" s="187"/>
      <c r="O193" s="25"/>
      <c r="P193" s="26">
        <v>39</v>
      </c>
      <c r="Q193" s="26">
        <v>39002153</v>
      </c>
      <c r="R193" s="25"/>
    </row>
    <row r="194" spans="1:18" s="4" customFormat="1" ht="18" customHeight="1" x14ac:dyDescent="0.3">
      <c r="A194" s="182"/>
      <c r="B194" s="182"/>
      <c r="C194" s="183"/>
      <c r="D194" s="40" t="s">
        <v>269</v>
      </c>
      <c r="E194" s="112">
        <v>42826</v>
      </c>
      <c r="F194" s="41">
        <v>538</v>
      </c>
      <c r="G194" s="99">
        <f>IFERROR(VLOOKUP(Table2[[#This Row],[CITY CODE]],'Sales &amp; Purchases Data '!$F:$H, 2, FALSE), "$0.00")</f>
        <v>0</v>
      </c>
      <c r="H194" s="101">
        <f>IFERROR(VLOOKUP(Table2[[#This Row],[CITY CODE]],'Sales &amp; Purchases Data '!$F:$H, 3, FALSE), "$0.00")</f>
        <v>0</v>
      </c>
      <c r="I194" s="85">
        <f>IF(Table2[[#This Row],[TAXABLE AMOUNT]]= "Discontinued", H194, G194+H194)</f>
        <v>0</v>
      </c>
      <c r="J194" s="50">
        <v>1.7500000000000002E-2</v>
      </c>
      <c r="K194" s="70">
        <f t="shared" si="3"/>
        <v>0</v>
      </c>
      <c r="L194" s="188"/>
      <c r="M194" s="187"/>
      <c r="N194" s="187"/>
      <c r="O194" s="25"/>
      <c r="P194" s="26">
        <v>39</v>
      </c>
      <c r="Q194" s="26">
        <v>39060538</v>
      </c>
      <c r="R194" s="25"/>
    </row>
    <row r="195" spans="1:18" s="4" customFormat="1" ht="18" customHeight="1" x14ac:dyDescent="0.3">
      <c r="A195" s="182"/>
      <c r="B195" s="182"/>
      <c r="C195" s="183"/>
      <c r="D195" s="40" t="s">
        <v>270</v>
      </c>
      <c r="E195" s="112">
        <v>42826</v>
      </c>
      <c r="F195" s="41">
        <v>536</v>
      </c>
      <c r="G195" s="99">
        <f>IFERROR(VLOOKUP(Table2[[#This Row],[CITY CODE]],'Sales &amp; Purchases Data '!$F:$H, 2, FALSE), "$0.00")</f>
        <v>0</v>
      </c>
      <c r="H195" s="101">
        <f>IFERROR(VLOOKUP(Table2[[#This Row],[CITY CODE]],'Sales &amp; Purchases Data '!$F:$H, 3, FALSE), "$0.00")</f>
        <v>0</v>
      </c>
      <c r="I195" s="85">
        <f>IF(Table2[[#This Row],[TAXABLE AMOUNT]]= "Discontinued", H195, G195+H195)</f>
        <v>0</v>
      </c>
      <c r="J195" s="45">
        <v>0.01</v>
      </c>
      <c r="K195" s="70">
        <f t="shared" ref="K195:K241" si="4">I195*J195</f>
        <v>0</v>
      </c>
      <c r="L195" s="188"/>
      <c r="M195" s="187"/>
      <c r="N195" s="187"/>
      <c r="O195" s="25"/>
      <c r="P195" s="26">
        <v>39</v>
      </c>
      <c r="Q195" s="26">
        <v>39003536</v>
      </c>
      <c r="R195" s="25"/>
    </row>
    <row r="196" spans="1:18" s="4" customFormat="1" ht="18" customHeight="1" x14ac:dyDescent="0.3">
      <c r="A196" s="32"/>
      <c r="B196" s="32"/>
      <c r="C196" s="33"/>
      <c r="D196" s="61" t="s">
        <v>88</v>
      </c>
      <c r="E196" s="118"/>
      <c r="F196" s="57"/>
      <c r="G196" s="58"/>
      <c r="H196" s="92"/>
      <c r="I196" s="86"/>
      <c r="J196" s="59"/>
      <c r="K196" s="71"/>
      <c r="L196" s="188"/>
      <c r="M196" s="187"/>
      <c r="N196" s="187"/>
      <c r="O196" s="25"/>
      <c r="P196" s="26"/>
      <c r="Q196" s="26"/>
      <c r="R196" s="25"/>
    </row>
    <row r="197" spans="1:18" s="4" customFormat="1" ht="18" customHeight="1" x14ac:dyDescent="0.35">
      <c r="A197" s="182"/>
      <c r="B197" s="182"/>
      <c r="C197" s="183"/>
      <c r="D197" s="51" t="s">
        <v>271</v>
      </c>
      <c r="E197" s="112"/>
      <c r="F197" s="41">
        <v>154</v>
      </c>
      <c r="G197" s="99">
        <f>IFERROR(VLOOKUP(Table2[[#This Row],[CITY CODE]],'Sales &amp; Purchases Data '!$F:$H, 2, FALSE), "$0.00")</f>
        <v>0</v>
      </c>
      <c r="H197" s="101">
        <f>IFERROR(VLOOKUP(Table2[[#This Row],[CITY CODE]],'Sales &amp; Purchases Data '!$F:$H, 3, FALSE), "$0.00")</f>
        <v>0</v>
      </c>
      <c r="I197" s="85">
        <f>IF(Table2[[#This Row],[TAXABLE AMOUNT]]= "Discontinued", H197, G197+H197)</f>
        <v>0</v>
      </c>
      <c r="J197" s="42">
        <v>5.0000000000000001E-3</v>
      </c>
      <c r="K197" s="70">
        <f t="shared" si="4"/>
        <v>0</v>
      </c>
      <c r="L197" s="188"/>
      <c r="M197" s="187"/>
      <c r="N197" s="187"/>
      <c r="O197" s="25"/>
      <c r="P197" s="26">
        <v>40</v>
      </c>
      <c r="Q197" s="26">
        <v>40021154</v>
      </c>
      <c r="R197" s="25"/>
    </row>
    <row r="198" spans="1:18" s="4" customFormat="1" ht="18" customHeight="1" x14ac:dyDescent="0.3">
      <c r="A198" s="182"/>
      <c r="B198" s="182"/>
      <c r="C198" s="183"/>
      <c r="D198" s="40" t="s">
        <v>272</v>
      </c>
      <c r="E198" s="112"/>
      <c r="F198" s="41">
        <v>419</v>
      </c>
      <c r="G198" s="99">
        <f>IFERROR(VLOOKUP(Table2[[#This Row],[CITY CODE]],'Sales &amp; Purchases Data '!$F:$H, 2, FALSE), "$0.00")</f>
        <v>0</v>
      </c>
      <c r="H198" s="101">
        <f>IFERROR(VLOOKUP(Table2[[#This Row],[CITY CODE]],'Sales &amp; Purchases Data '!$F:$H, 3, FALSE), "$0.00")</f>
        <v>0</v>
      </c>
      <c r="I198" s="85">
        <f>IF(Table2[[#This Row],[TAXABLE AMOUNT]]= "Discontinued", H198, G198+H198)</f>
        <v>0</v>
      </c>
      <c r="J198" s="42">
        <v>5.0000000000000001E-3</v>
      </c>
      <c r="K198" s="70">
        <f t="shared" si="4"/>
        <v>0</v>
      </c>
      <c r="L198" s="188"/>
      <c r="M198" s="187"/>
      <c r="N198" s="187"/>
      <c r="O198" s="25"/>
      <c r="P198" s="26">
        <v>40</v>
      </c>
      <c r="Q198" s="26">
        <v>40027419</v>
      </c>
      <c r="R198" s="25"/>
    </row>
    <row r="199" spans="1:18" s="4" customFormat="1" ht="18" customHeight="1" x14ac:dyDescent="0.3">
      <c r="A199" s="182"/>
      <c r="B199" s="182"/>
      <c r="C199" s="183"/>
      <c r="D199" s="40" t="s">
        <v>273</v>
      </c>
      <c r="E199" s="112"/>
      <c r="F199" s="41">
        <v>155</v>
      </c>
      <c r="G199" s="99">
        <f>IFERROR(VLOOKUP(Table2[[#This Row],[CITY CODE]],'Sales &amp; Purchases Data '!$F:$H, 2, FALSE), "$0.00")</f>
        <v>0</v>
      </c>
      <c r="H199" s="101">
        <f>IFERROR(VLOOKUP(Table2[[#This Row],[CITY CODE]],'Sales &amp; Purchases Data '!$F:$H, 3, FALSE), "$0.00")</f>
        <v>0</v>
      </c>
      <c r="I199" s="85">
        <f>IF(Table2[[#This Row],[TAXABLE AMOUNT]]= "Discontinued", H199, G199+H199)</f>
        <v>0</v>
      </c>
      <c r="J199" s="42">
        <v>5.0000000000000001E-3</v>
      </c>
      <c r="K199" s="70">
        <f t="shared" si="4"/>
        <v>0</v>
      </c>
      <c r="L199" s="188"/>
      <c r="M199" s="187"/>
      <c r="N199" s="187"/>
      <c r="O199" s="25"/>
      <c r="P199" s="26">
        <v>40</v>
      </c>
      <c r="Q199" s="26">
        <v>40025155</v>
      </c>
      <c r="R199" s="25"/>
    </row>
    <row r="200" spans="1:18" s="4" customFormat="1" ht="18" customHeight="1" x14ac:dyDescent="0.3">
      <c r="A200" s="182"/>
      <c r="B200" s="182"/>
      <c r="C200" s="183"/>
      <c r="D200" s="40" t="s">
        <v>274</v>
      </c>
      <c r="E200" s="112"/>
      <c r="F200" s="41">
        <v>156</v>
      </c>
      <c r="G200" s="99">
        <f>IFERROR(VLOOKUP(Table2[[#This Row],[CITY CODE]],'Sales &amp; Purchases Data '!$F:$H, 2, FALSE), "$0.00")</f>
        <v>0</v>
      </c>
      <c r="H200" s="101">
        <f>IFERROR(VLOOKUP(Table2[[#This Row],[CITY CODE]],'Sales &amp; Purchases Data '!$F:$H, 3, FALSE), "$0.00")</f>
        <v>0</v>
      </c>
      <c r="I200" s="85">
        <f>IF(Table2[[#This Row],[TAXABLE AMOUNT]]= "Discontinued", H200, G200+H200)</f>
        <v>0</v>
      </c>
      <c r="J200" s="42">
        <v>5.0000000000000001E-3</v>
      </c>
      <c r="K200" s="70">
        <f t="shared" si="4"/>
        <v>0</v>
      </c>
      <c r="L200" s="188"/>
      <c r="M200" s="187"/>
      <c r="N200" s="187"/>
      <c r="O200" s="25"/>
      <c r="P200" s="26">
        <v>40</v>
      </c>
      <c r="Q200" s="26">
        <v>40026156</v>
      </c>
      <c r="R200" s="25"/>
    </row>
    <row r="201" spans="1:18" s="4" customFormat="1" ht="18" customHeight="1" x14ac:dyDescent="0.3">
      <c r="A201" s="182"/>
      <c r="B201" s="182"/>
      <c r="C201" s="183"/>
      <c r="D201" s="40" t="s">
        <v>275</v>
      </c>
      <c r="E201" s="112"/>
      <c r="F201" s="41">
        <v>325</v>
      </c>
      <c r="G201" s="99">
        <f>IFERROR(VLOOKUP(Table2[[#This Row],[CITY CODE]],'Sales &amp; Purchases Data '!$F:$H, 2, FALSE), "$0.00")</f>
        <v>0</v>
      </c>
      <c r="H201" s="101">
        <f>IFERROR(VLOOKUP(Table2[[#This Row],[CITY CODE]],'Sales &amp; Purchases Data '!$F:$H, 3, FALSE), "$0.00")</f>
        <v>0</v>
      </c>
      <c r="I201" s="85">
        <f>IF(Table2[[#This Row],[TAXABLE AMOUNT]]= "Discontinued", H201, G201+H201)</f>
        <v>0</v>
      </c>
      <c r="J201" s="42">
        <v>5.0000000000000001E-3</v>
      </c>
      <c r="K201" s="70">
        <f t="shared" si="4"/>
        <v>0</v>
      </c>
      <c r="L201" s="188"/>
      <c r="M201" s="187"/>
      <c r="N201" s="187"/>
      <c r="O201" s="25"/>
      <c r="P201" s="26">
        <v>40</v>
      </c>
      <c r="Q201" s="26">
        <v>40022325</v>
      </c>
      <c r="R201" s="25"/>
    </row>
    <row r="202" spans="1:18" s="4" customFormat="1" ht="18" customHeight="1" x14ac:dyDescent="0.3">
      <c r="A202" s="182"/>
      <c r="B202" s="182"/>
      <c r="C202" s="183"/>
      <c r="D202" s="40" t="s">
        <v>276</v>
      </c>
      <c r="E202" s="112"/>
      <c r="F202" s="41">
        <v>185</v>
      </c>
      <c r="G202" s="99">
        <f>IFERROR(VLOOKUP(Table2[[#This Row],[CITY CODE]],'Sales &amp; Purchases Data '!$F:$H, 2, FALSE), "$0.00")</f>
        <v>0</v>
      </c>
      <c r="H202" s="101">
        <f>IFERROR(VLOOKUP(Table2[[#This Row],[CITY CODE]],'Sales &amp; Purchases Data '!$F:$H, 3, FALSE), "$0.00")</f>
        <v>0</v>
      </c>
      <c r="I202" s="85">
        <f>IF(Table2[[#This Row],[TAXABLE AMOUNT]]= "Discontinued", H202, G202+H202)</f>
        <v>0</v>
      </c>
      <c r="J202" s="42">
        <v>5.0000000000000001E-3</v>
      </c>
      <c r="K202" s="70">
        <f t="shared" si="4"/>
        <v>0</v>
      </c>
      <c r="L202" s="188"/>
      <c r="M202" s="187"/>
      <c r="N202" s="187"/>
      <c r="O202" s="25"/>
      <c r="P202" s="26">
        <v>40</v>
      </c>
      <c r="Q202" s="26">
        <v>40024185</v>
      </c>
      <c r="R202" s="25"/>
    </row>
    <row r="203" spans="1:18" s="4" customFormat="1" ht="18" customHeight="1" x14ac:dyDescent="0.3">
      <c r="A203" s="182"/>
      <c r="B203" s="182"/>
      <c r="C203" s="183"/>
      <c r="D203" s="40" t="s">
        <v>277</v>
      </c>
      <c r="E203" s="112"/>
      <c r="F203" s="41">
        <v>157</v>
      </c>
      <c r="G203" s="99">
        <f>IFERROR(VLOOKUP(Table2[[#This Row],[CITY CODE]],'Sales &amp; Purchases Data '!$F:$H, 2, FALSE), "$0.00")</f>
        <v>0</v>
      </c>
      <c r="H203" s="101">
        <f>IFERROR(VLOOKUP(Table2[[#This Row],[CITY CODE]],'Sales &amp; Purchases Data '!$F:$H, 3, FALSE), "$0.00")</f>
        <v>0</v>
      </c>
      <c r="I203" s="85">
        <f>IF(Table2[[#This Row],[TAXABLE AMOUNT]]= "Discontinued", H203, G203+H203)</f>
        <v>0</v>
      </c>
      <c r="J203" s="42">
        <v>5.0000000000000001E-3</v>
      </c>
      <c r="K203" s="70">
        <f>I203*J203</f>
        <v>0</v>
      </c>
      <c r="L203" s="188"/>
      <c r="M203" s="187"/>
      <c r="N203" s="187"/>
      <c r="O203" s="25"/>
      <c r="P203" s="26">
        <v>40</v>
      </c>
      <c r="Q203" s="26">
        <v>40023157</v>
      </c>
      <c r="R203" s="25"/>
    </row>
    <row r="204" spans="1:18" s="4" customFormat="1" ht="18" customHeight="1" x14ac:dyDescent="0.3">
      <c r="A204" s="76"/>
      <c r="B204" s="76"/>
      <c r="C204" s="77"/>
      <c r="D204" s="43" t="s">
        <v>21</v>
      </c>
      <c r="E204" s="121">
        <v>43647</v>
      </c>
      <c r="F204" s="41">
        <v>743</v>
      </c>
      <c r="G204" s="99">
        <f>IFERROR(VLOOKUP(Table2[[#This Row],[CITY CODE]],'Sales &amp; Purchases Data '!$F:$H, 2, FALSE), "$0.00")</f>
        <v>0</v>
      </c>
      <c r="H204" s="101">
        <f>IFERROR(VLOOKUP(Table2[[#This Row],[CITY CODE]],'Sales &amp; Purchases Data '!$F:$H, 3, FALSE), "$0.00")</f>
        <v>0</v>
      </c>
      <c r="I204" s="85">
        <f>IF(Table2[[#This Row],[TAXABLE AMOUNT]]= "Discontinued", H204, G204+H204)</f>
        <v>0</v>
      </c>
      <c r="J204" s="53">
        <v>0.02</v>
      </c>
      <c r="K204" s="70">
        <f>Table2[[#This Row],[NET TAXABLE AMOUNT]]*J204</f>
        <v>0</v>
      </c>
      <c r="L204" s="188"/>
      <c r="M204" s="187"/>
      <c r="N204" s="187"/>
      <c r="O204" s="25"/>
      <c r="P204" s="26" t="s">
        <v>99</v>
      </c>
      <c r="Q204" s="26" t="s">
        <v>105</v>
      </c>
      <c r="R204" s="25"/>
    </row>
    <row r="205" spans="1:18" s="4" customFormat="1" ht="18" customHeight="1" x14ac:dyDescent="0.3">
      <c r="A205" s="76"/>
      <c r="B205" s="76"/>
      <c r="C205" s="77"/>
      <c r="D205" s="40" t="s">
        <v>278</v>
      </c>
      <c r="E205" s="112">
        <v>43647</v>
      </c>
      <c r="F205" s="41">
        <v>745</v>
      </c>
      <c r="G205" s="99">
        <f>IFERROR(VLOOKUP(Table2[[#This Row],[CITY CODE]],'Sales &amp; Purchases Data '!$F:$H, 2, FALSE), "$0.00")</f>
        <v>0</v>
      </c>
      <c r="H205" s="101">
        <f>IFERROR(VLOOKUP(Table2[[#This Row],[CITY CODE]],'Sales &amp; Purchases Data '!$F:$H, 3, FALSE), "$0.00")</f>
        <v>0</v>
      </c>
      <c r="I205" s="85">
        <f>IF(Table2[[#This Row],[TAXABLE AMOUNT]]= "Discontinued", H205, G205+H205)</f>
        <v>0</v>
      </c>
      <c r="J205" s="53">
        <v>2.5000000000000001E-2</v>
      </c>
      <c r="K205" s="70">
        <f>Table2[[#This Row],[RATE]]*Table2[[#This Row],[NET TAXABLE AMOUNT]]</f>
        <v>0</v>
      </c>
      <c r="L205" s="188"/>
      <c r="M205" s="187"/>
      <c r="N205" s="187"/>
      <c r="O205" s="25"/>
      <c r="P205" s="26" t="s">
        <v>99</v>
      </c>
      <c r="Q205" s="26" t="s">
        <v>102</v>
      </c>
      <c r="R205" s="25"/>
    </row>
    <row r="206" spans="1:18" s="4" customFormat="1" ht="18" customHeight="1" x14ac:dyDescent="0.3">
      <c r="A206" s="76"/>
      <c r="B206" s="76"/>
      <c r="C206" s="77"/>
      <c r="D206" s="40" t="s">
        <v>279</v>
      </c>
      <c r="E206" s="112">
        <v>43647</v>
      </c>
      <c r="F206" s="41">
        <v>746</v>
      </c>
      <c r="G206" s="99">
        <f>IFERROR(VLOOKUP(Table2[[#This Row],[CITY CODE]],'Sales &amp; Purchases Data '!$F:$H, 2, FALSE), "$0.00")</f>
        <v>0</v>
      </c>
      <c r="H206" s="101">
        <f>IFERROR(VLOOKUP(Table2[[#This Row],[CITY CODE]],'Sales &amp; Purchases Data '!$F:$H, 3, FALSE), "$0.00")</f>
        <v>0</v>
      </c>
      <c r="I206" s="85">
        <f>IF(Table2[[#This Row],[TAXABLE AMOUNT]]= "Discontinued", H206, G206+H206)</f>
        <v>0</v>
      </c>
      <c r="J206" s="50">
        <v>2.2499999999999999E-2</v>
      </c>
      <c r="K206" s="70">
        <f>Table2[[#This Row],[RATE]]*Table2[[#This Row],[NET TAXABLE AMOUNT]]</f>
        <v>0</v>
      </c>
      <c r="L206" s="188"/>
      <c r="M206" s="187"/>
      <c r="N206" s="187"/>
      <c r="O206" s="25"/>
      <c r="P206" s="26" t="s">
        <v>99</v>
      </c>
      <c r="Q206" s="26" t="s">
        <v>101</v>
      </c>
      <c r="R206" s="25"/>
    </row>
    <row r="207" spans="1:18" s="4" customFormat="1" ht="18" customHeight="1" x14ac:dyDescent="0.3">
      <c r="A207" s="76"/>
      <c r="B207" s="76"/>
      <c r="C207" s="77"/>
      <c r="D207" s="40" t="s">
        <v>280</v>
      </c>
      <c r="E207" s="112">
        <v>43647</v>
      </c>
      <c r="F207" s="41">
        <v>747</v>
      </c>
      <c r="G207" s="99">
        <f>IFERROR(VLOOKUP(Table2[[#This Row],[CITY CODE]],'Sales &amp; Purchases Data '!$F:$H, 2, FALSE), "$0.00")</f>
        <v>0</v>
      </c>
      <c r="H207" s="101">
        <f>IFERROR(VLOOKUP(Table2[[#This Row],[CITY CODE]],'Sales &amp; Purchases Data '!$F:$H, 3, FALSE), "$0.00")</f>
        <v>0</v>
      </c>
      <c r="I207" s="85">
        <f>IF(Table2[[#This Row],[TAXABLE AMOUNT]]= "Discontinued", H207, G207+H207)</f>
        <v>0</v>
      </c>
      <c r="J207" s="53">
        <v>2.5000000000000001E-2</v>
      </c>
      <c r="K207" s="70">
        <f>Table2[[#This Row],[RATE]]*Table2[[#This Row],[NET TAXABLE AMOUNT]]</f>
        <v>0</v>
      </c>
      <c r="L207" s="188"/>
      <c r="M207" s="187"/>
      <c r="N207" s="187"/>
      <c r="O207" s="25"/>
      <c r="P207" s="26" t="s">
        <v>99</v>
      </c>
      <c r="Q207" s="26" t="s">
        <v>103</v>
      </c>
      <c r="R207" s="25"/>
    </row>
    <row r="208" spans="1:18" s="4" customFormat="1" ht="18" customHeight="1" x14ac:dyDescent="0.3">
      <c r="A208" s="76"/>
      <c r="B208" s="76"/>
      <c r="C208" s="77"/>
      <c r="D208" s="40" t="s">
        <v>281</v>
      </c>
      <c r="E208" s="112">
        <v>43647</v>
      </c>
      <c r="F208" s="41">
        <v>748</v>
      </c>
      <c r="G208" s="99">
        <f>IFERROR(VLOOKUP(Table2[[#This Row],[CITY CODE]],'Sales &amp; Purchases Data '!$F:$H, 2, FALSE), "$0.00")</f>
        <v>0</v>
      </c>
      <c r="H208" s="101">
        <f>IFERROR(VLOOKUP(Table2[[#This Row],[CITY CODE]],'Sales &amp; Purchases Data '!$F:$H, 3, FALSE), "$0.00")</f>
        <v>0</v>
      </c>
      <c r="I208" s="85">
        <f>IF(Table2[[#This Row],[TAXABLE AMOUNT]]= "Discontinued", H208, G208+H208)</f>
        <v>0</v>
      </c>
      <c r="J208" s="53">
        <v>2.5000000000000001E-2</v>
      </c>
      <c r="K208" s="70">
        <f>Table2[[#This Row],[RATE]]*Table2[[#This Row],[NET TAXABLE AMOUNT]]</f>
        <v>0</v>
      </c>
      <c r="L208" s="188"/>
      <c r="M208" s="187"/>
      <c r="N208" s="187"/>
      <c r="O208" s="25"/>
      <c r="P208" s="26" t="s">
        <v>99</v>
      </c>
      <c r="Q208" s="26" t="s">
        <v>104</v>
      </c>
      <c r="R208" s="25"/>
    </row>
    <row r="209" spans="1:18" s="4" customFormat="1" ht="18" customHeight="1" x14ac:dyDescent="0.3">
      <c r="A209" s="76"/>
      <c r="B209" s="76"/>
      <c r="C209" s="77"/>
      <c r="D209" s="40" t="s">
        <v>282</v>
      </c>
      <c r="E209" s="112">
        <v>43647</v>
      </c>
      <c r="F209" s="41">
        <v>749</v>
      </c>
      <c r="G209" s="99">
        <f>IFERROR(VLOOKUP(Table2[[#This Row],[CITY CODE]],'Sales &amp; Purchases Data '!$F:$H, 2, FALSE), "$0.00")</f>
        <v>0</v>
      </c>
      <c r="H209" s="101">
        <f>IFERROR(VLOOKUP(Table2[[#This Row],[CITY CODE]],'Sales &amp; Purchases Data '!$F:$H, 3, FALSE), "$0.00")</f>
        <v>0</v>
      </c>
      <c r="I209" s="85">
        <f>IF(Table2[[#This Row],[TAXABLE AMOUNT]]= "Discontinued", H209, G209+H209)</f>
        <v>0</v>
      </c>
      <c r="J209" s="50">
        <v>2.2499999999999999E-2</v>
      </c>
      <c r="K209" s="70">
        <f>Table2[[#This Row],[RATE]]*Table2[[#This Row],[NET TAXABLE AMOUNT]]</f>
        <v>0</v>
      </c>
      <c r="L209" s="188"/>
      <c r="M209" s="187"/>
      <c r="N209" s="187"/>
      <c r="O209" s="25"/>
      <c r="P209" s="26" t="s">
        <v>99</v>
      </c>
      <c r="Q209" s="26" t="s">
        <v>100</v>
      </c>
      <c r="R209" s="25"/>
    </row>
    <row r="210" spans="1:18" s="4" customFormat="1" ht="18" customHeight="1" x14ac:dyDescent="0.3">
      <c r="A210" s="76"/>
      <c r="B210" s="76"/>
      <c r="C210" s="77"/>
      <c r="D210" s="40" t="s">
        <v>342</v>
      </c>
      <c r="E210" s="112">
        <v>43647</v>
      </c>
      <c r="F210" s="41">
        <v>750</v>
      </c>
      <c r="G210" s="99">
        <f>IFERROR(VLOOKUP(Table2[[#This Row],[CITY CODE]],'Sales &amp; Purchases Data '!$F:$H, 2, FALSE), "$0.00")</f>
        <v>0</v>
      </c>
      <c r="H210" s="101">
        <f>IFERROR(VLOOKUP(Table2[[#This Row],[CITY CODE]],'Sales &amp; Purchases Data '!$F:$H, 3, FALSE), "$0.00")</f>
        <v>0</v>
      </c>
      <c r="I210" s="85">
        <f>IF(Table2[[#This Row],[TAXABLE AMOUNT]]= "Discontinued", H210, G210+H210)</f>
        <v>0</v>
      </c>
      <c r="J210" s="53">
        <v>2.5000000000000001E-2</v>
      </c>
      <c r="K210" s="70">
        <f>Table2[[#This Row],[RATE]]*Table2[[#This Row],[NET TAXABLE AMOUNT]]</f>
        <v>0</v>
      </c>
      <c r="L210" s="188"/>
      <c r="M210" s="187"/>
      <c r="N210" s="187"/>
      <c r="O210" s="25"/>
      <c r="P210" s="26" t="s">
        <v>99</v>
      </c>
      <c r="Q210" s="26" t="s">
        <v>106</v>
      </c>
      <c r="R210" s="25"/>
    </row>
    <row r="211" spans="1:18" s="4" customFormat="1" ht="18" customHeight="1" x14ac:dyDescent="0.3">
      <c r="A211" s="182"/>
      <c r="B211" s="182"/>
      <c r="C211" s="183"/>
      <c r="D211" s="82" t="s">
        <v>22</v>
      </c>
      <c r="E211" s="122"/>
      <c r="F211" s="83">
        <v>30</v>
      </c>
      <c r="G211" s="99">
        <f>IFERROR(VLOOKUP(Table2[[#This Row],[CITY CODE]],'Sales &amp; Purchases Data '!$F:$H, 2, FALSE), "$0.00")</f>
        <v>0</v>
      </c>
      <c r="H211" s="102">
        <f>IFERROR(VLOOKUP(Table2[[#This Row],[CITY CODE]],'Sales &amp; Purchases Data '!$F:$H, 3, FALSE), "$0.00")</f>
        <v>0</v>
      </c>
      <c r="I211" s="87">
        <f>IF(Table2[[#This Row],[TAXABLE AMOUNT]]= "Discontinued", H211, G211+H211)</f>
        <v>0</v>
      </c>
      <c r="J211" s="47">
        <v>5.0000000000000001E-3</v>
      </c>
      <c r="K211" s="72">
        <f t="shared" si="4"/>
        <v>0</v>
      </c>
      <c r="L211" s="188"/>
      <c r="M211" s="187"/>
      <c r="N211" s="187"/>
      <c r="O211" s="25"/>
      <c r="P211" s="26">
        <v>42</v>
      </c>
      <c r="Q211" s="26">
        <v>42998030</v>
      </c>
      <c r="R211" s="25"/>
    </row>
    <row r="212" spans="1:18" s="4" customFormat="1" ht="18" customHeight="1" x14ac:dyDescent="0.3">
      <c r="A212" s="182"/>
      <c r="B212" s="182"/>
      <c r="C212" s="183"/>
      <c r="D212" s="40" t="s">
        <v>283</v>
      </c>
      <c r="E212" s="112">
        <v>43556</v>
      </c>
      <c r="F212" s="41">
        <v>720</v>
      </c>
      <c r="G212" s="99">
        <f>IFERROR(VLOOKUP(Table2[[#This Row],[CITY CODE]],'Sales &amp; Purchases Data '!$F:$H, 2, FALSE), "$0.00")</f>
        <v>0</v>
      </c>
      <c r="H212" s="101">
        <f>IFERROR(VLOOKUP(Table2[[#This Row],[CITY CODE]],'Sales &amp; Purchases Data '!$F:$H, 3, FALSE), "$0.00")</f>
        <v>0</v>
      </c>
      <c r="I212" s="85">
        <f>IF(Table2[[#This Row],[TAXABLE AMOUNT]]= "Discontinued", H212, G212+H212)</f>
        <v>0</v>
      </c>
      <c r="J212" s="50">
        <v>1.7500000000000002E-2</v>
      </c>
      <c r="K212" s="70">
        <f t="shared" si="4"/>
        <v>0</v>
      </c>
      <c r="L212" s="188"/>
      <c r="M212" s="187"/>
      <c r="N212" s="187"/>
      <c r="O212" s="25"/>
      <c r="P212" s="26">
        <v>42</v>
      </c>
      <c r="Q212" s="26">
        <v>42004720</v>
      </c>
      <c r="R212" s="25"/>
    </row>
    <row r="213" spans="1:18" s="4" customFormat="1" ht="18" customHeight="1" x14ac:dyDescent="0.3">
      <c r="A213" s="182"/>
      <c r="B213" s="182"/>
      <c r="C213" s="183"/>
      <c r="D213" s="40" t="s">
        <v>284</v>
      </c>
      <c r="E213" s="112"/>
      <c r="F213" s="41">
        <v>421</v>
      </c>
      <c r="G213" s="99">
        <f>IFERROR(VLOOKUP(Table2[[#This Row],[CITY CODE]],'Sales &amp; Purchases Data '!$F:$H, 2, FALSE), "$0.00")</f>
        <v>0</v>
      </c>
      <c r="H213" s="101">
        <f>IFERROR(VLOOKUP(Table2[[#This Row],[CITY CODE]],'Sales &amp; Purchases Data '!$F:$H, 3, FALSE), "$0.00")</f>
        <v>0</v>
      </c>
      <c r="I213" s="85">
        <f>IF(Table2[[#This Row],[TAXABLE AMOUNT]]= "Discontinued", H213, G213+H213)</f>
        <v>0</v>
      </c>
      <c r="J213" s="50">
        <v>7.4999999999999997E-3</v>
      </c>
      <c r="K213" s="70">
        <f t="shared" si="4"/>
        <v>0</v>
      </c>
      <c r="L213" s="188"/>
      <c r="M213" s="187"/>
      <c r="N213" s="187"/>
      <c r="O213" s="25"/>
      <c r="P213" s="26">
        <v>42</v>
      </c>
      <c r="Q213" s="26">
        <v>42003421</v>
      </c>
      <c r="R213" s="25"/>
    </row>
    <row r="214" spans="1:18" s="4" customFormat="1" ht="18" customHeight="1" x14ac:dyDescent="0.3">
      <c r="A214" s="182"/>
      <c r="B214" s="182"/>
      <c r="C214" s="183"/>
      <c r="D214" s="40" t="s">
        <v>285</v>
      </c>
      <c r="E214" s="112">
        <v>43191</v>
      </c>
      <c r="F214" s="41">
        <v>625</v>
      </c>
      <c r="G214" s="99">
        <f>IFERROR(VLOOKUP(Table2[[#This Row],[CITY CODE]],'Sales &amp; Purchases Data '!$F:$H, 2, FALSE), "$0.00")</f>
        <v>0</v>
      </c>
      <c r="H214" s="101">
        <f>IFERROR(VLOOKUP(Table2[[#This Row],[CITY CODE]],'Sales &amp; Purchases Data '!$F:$H, 3, FALSE), "$0.00")</f>
        <v>0</v>
      </c>
      <c r="I214" s="85">
        <f>IF(Table2[[#This Row],[TAXABLE AMOUNT]]= "Discontinued", H214, G214+H214)</f>
        <v>0</v>
      </c>
      <c r="J214" s="42">
        <v>1.4999999999999999E-2</v>
      </c>
      <c r="K214" s="70">
        <f t="shared" si="4"/>
        <v>0</v>
      </c>
      <c r="L214" s="188"/>
      <c r="M214" s="187"/>
      <c r="N214" s="187"/>
      <c r="O214" s="25"/>
      <c r="P214" s="26">
        <v>42</v>
      </c>
      <c r="Q214" s="26">
        <v>42060625</v>
      </c>
      <c r="R214" s="25"/>
    </row>
    <row r="215" spans="1:18" s="4" customFormat="1" ht="18" customHeight="1" x14ac:dyDescent="0.3">
      <c r="A215" s="182"/>
      <c r="B215" s="182"/>
      <c r="C215" s="183"/>
      <c r="D215" s="40" t="s">
        <v>286</v>
      </c>
      <c r="E215" s="112">
        <v>43556</v>
      </c>
      <c r="F215" s="41">
        <v>718</v>
      </c>
      <c r="G215" s="99">
        <f>IFERROR(VLOOKUP(Table2[[#This Row],[CITY CODE]],'Sales &amp; Purchases Data '!$F:$H, 2, FALSE), "$0.00")</f>
        <v>0</v>
      </c>
      <c r="H215" s="101">
        <f>IFERROR(VLOOKUP(Table2[[#This Row],[CITY CODE]],'Sales &amp; Purchases Data '!$F:$H, 3, FALSE), "$0.00")</f>
        <v>0</v>
      </c>
      <c r="I215" s="85">
        <f>IF(Table2[[#This Row],[TAXABLE AMOUNT]]= "Discontinued", H215, G215+H215)</f>
        <v>0</v>
      </c>
      <c r="J215" s="42">
        <v>1.4999999999999999E-2</v>
      </c>
      <c r="K215" s="70">
        <f t="shared" si="4"/>
        <v>0</v>
      </c>
      <c r="L215" s="188"/>
      <c r="M215" s="187"/>
      <c r="N215" s="187"/>
      <c r="O215" s="25"/>
      <c r="P215" s="26">
        <v>42</v>
      </c>
      <c r="Q215" s="26">
        <v>42002718</v>
      </c>
      <c r="R215" s="25"/>
    </row>
    <row r="216" spans="1:18" s="4" customFormat="1" ht="18" customHeight="1" x14ac:dyDescent="0.3">
      <c r="A216" s="182"/>
      <c r="B216" s="182"/>
      <c r="C216" s="183"/>
      <c r="D216" s="43" t="s">
        <v>33</v>
      </c>
      <c r="E216" s="112">
        <v>42826</v>
      </c>
      <c r="F216" s="41">
        <v>544</v>
      </c>
      <c r="G216" s="99">
        <f>IFERROR(VLOOKUP(Table2[[#This Row],[CITY CODE]],'Sales &amp; Purchases Data '!$F:$H, 2, FALSE), "$0.00")</f>
        <v>0</v>
      </c>
      <c r="H216" s="101">
        <f>IFERROR(VLOOKUP(Table2[[#This Row],[CITY CODE]],'Sales &amp; Purchases Data '!$F:$H, 3, FALSE), "$0.00")</f>
        <v>0</v>
      </c>
      <c r="I216" s="85">
        <f>IF(Table2[[#This Row],[TAXABLE AMOUNT]]= "Discontinued", H216, G216+H216)</f>
        <v>0</v>
      </c>
      <c r="J216" s="50">
        <v>1.7500000000000002E-2</v>
      </c>
      <c r="K216" s="70">
        <f t="shared" si="4"/>
        <v>0</v>
      </c>
      <c r="L216" s="188"/>
      <c r="M216" s="187"/>
      <c r="N216" s="187"/>
      <c r="O216" s="25"/>
      <c r="P216" s="26">
        <v>43</v>
      </c>
      <c r="Q216" s="26">
        <v>43998544</v>
      </c>
      <c r="R216" s="25"/>
    </row>
    <row r="217" spans="1:18" s="4" customFormat="1" ht="18" customHeight="1" x14ac:dyDescent="0.3">
      <c r="A217" s="182"/>
      <c r="B217" s="182"/>
      <c r="C217" s="183"/>
      <c r="D217" s="40" t="s">
        <v>287</v>
      </c>
      <c r="E217" s="112">
        <v>42826</v>
      </c>
      <c r="F217" s="41">
        <v>545</v>
      </c>
      <c r="G217" s="99">
        <f>IFERROR(VLOOKUP(Table2[[#This Row],[CITY CODE]],'Sales &amp; Purchases Data '!$F:$H, 2, FALSE), "$0.00")</f>
        <v>0</v>
      </c>
      <c r="H217" s="101">
        <f>IFERROR(VLOOKUP(Table2[[#This Row],[CITY CODE]],'Sales &amp; Purchases Data '!$F:$H, 3, FALSE), "$0.00")</f>
        <v>0</v>
      </c>
      <c r="I217" s="85">
        <f>IF(Table2[[#This Row],[TAXABLE AMOUNT]]= "Discontinued", H217, G217+H217)</f>
        <v>0</v>
      </c>
      <c r="J217" s="45">
        <v>0.02</v>
      </c>
      <c r="K217" s="70">
        <f t="shared" si="4"/>
        <v>0</v>
      </c>
      <c r="L217" s="188"/>
      <c r="M217" s="187"/>
      <c r="N217" s="187"/>
      <c r="O217" s="25"/>
      <c r="P217" s="26">
        <v>43</v>
      </c>
      <c r="Q217" s="26">
        <v>43008545</v>
      </c>
      <c r="R217" s="25"/>
    </row>
    <row r="218" spans="1:18" s="4" customFormat="1" ht="18" customHeight="1" x14ac:dyDescent="0.3">
      <c r="A218" s="182"/>
      <c r="B218" s="182"/>
      <c r="C218" s="183"/>
      <c r="D218" s="40" t="s">
        <v>288</v>
      </c>
      <c r="E218" s="112">
        <v>43556</v>
      </c>
      <c r="F218" s="41">
        <v>722</v>
      </c>
      <c r="G218" s="99">
        <f>IFERROR(VLOOKUP(Table2[[#This Row],[CITY CODE]],'Sales &amp; Purchases Data '!$F:$H, 2, FALSE), "$0.00")</f>
        <v>0</v>
      </c>
      <c r="H218" s="101">
        <f>IFERROR(VLOOKUP(Table2[[#This Row],[CITY CODE]],'Sales &amp; Purchases Data '!$F:$H, 3, FALSE), "$0.00")</f>
        <v>0</v>
      </c>
      <c r="I218" s="85">
        <f>IF(Table2[[#This Row],[TAXABLE AMOUNT]]= "Discontinued", H218, G218+H218)</f>
        <v>0</v>
      </c>
      <c r="J218" s="52">
        <v>1.8749999999999999E-2</v>
      </c>
      <c r="K218" s="70">
        <f t="shared" si="4"/>
        <v>0</v>
      </c>
      <c r="L218" s="188"/>
      <c r="M218" s="187"/>
      <c r="N218" s="187"/>
      <c r="O218" s="25"/>
      <c r="P218" s="26">
        <v>43</v>
      </c>
      <c r="Q218" s="26">
        <v>43003722</v>
      </c>
      <c r="R218" s="25"/>
    </row>
    <row r="219" spans="1:18" s="4" customFormat="1" ht="18" customHeight="1" x14ac:dyDescent="0.3">
      <c r="A219" s="182"/>
      <c r="B219" s="182"/>
      <c r="C219" s="183"/>
      <c r="D219" s="40" t="s">
        <v>289</v>
      </c>
      <c r="E219" s="112">
        <v>42826</v>
      </c>
      <c r="F219" s="41">
        <v>546</v>
      </c>
      <c r="G219" s="99">
        <f>IFERROR(VLOOKUP(Table2[[#This Row],[CITY CODE]],'Sales &amp; Purchases Data '!$F:$H, 2, FALSE), "$0.00")</f>
        <v>0</v>
      </c>
      <c r="H219" s="101">
        <f>IFERROR(VLOOKUP(Table2[[#This Row],[CITY CODE]],'Sales &amp; Purchases Data '!$F:$H, 3, FALSE), "$0.00")</f>
        <v>0</v>
      </c>
      <c r="I219" s="85">
        <f>IF(Table2[[#This Row],[TAXABLE AMOUNT]]= "Discontinued", H219, G219+H219)</f>
        <v>0</v>
      </c>
      <c r="J219" s="45">
        <v>0.02</v>
      </c>
      <c r="K219" s="70">
        <f t="shared" si="4"/>
        <v>0</v>
      </c>
      <c r="L219" s="188"/>
      <c r="M219" s="187"/>
      <c r="N219" s="187"/>
      <c r="O219" s="25"/>
      <c r="P219" s="26">
        <v>43</v>
      </c>
      <c r="Q219" s="26">
        <v>43060546</v>
      </c>
      <c r="R219" s="25"/>
    </row>
    <row r="220" spans="1:18" s="4" customFormat="1" ht="18" customHeight="1" x14ac:dyDescent="0.3">
      <c r="A220" s="182"/>
      <c r="B220" s="182"/>
      <c r="C220" s="183"/>
      <c r="D220" s="40" t="s">
        <v>35</v>
      </c>
      <c r="E220" s="112">
        <v>43556</v>
      </c>
      <c r="F220" s="41">
        <v>724</v>
      </c>
      <c r="G220" s="99">
        <f>IFERROR(VLOOKUP(Table2[[#This Row],[CITY CODE]],'Sales &amp; Purchases Data '!$F:$H, 2, FALSE), "$0.00")</f>
        <v>0</v>
      </c>
      <c r="H220" s="101">
        <f>IFERROR(VLOOKUP(Table2[[#This Row],[CITY CODE]],'Sales &amp; Purchases Data '!$F:$H, 3, FALSE), "$0.00")</f>
        <v>0</v>
      </c>
      <c r="I220" s="85">
        <f>IF(Table2[[#This Row],[TAXABLE AMOUNT]]= "Discontinued", H220, G220+H220)</f>
        <v>0</v>
      </c>
      <c r="J220" s="50">
        <v>1.7500000000000002E-2</v>
      </c>
      <c r="K220" s="70">
        <f t="shared" si="4"/>
        <v>0</v>
      </c>
      <c r="L220" s="188"/>
      <c r="M220" s="187"/>
      <c r="N220" s="187"/>
      <c r="O220" s="25"/>
      <c r="P220" s="26">
        <v>44</v>
      </c>
      <c r="Q220" s="26">
        <v>44998724</v>
      </c>
      <c r="R220" s="25"/>
    </row>
    <row r="221" spans="1:18" s="4" customFormat="1" ht="18" customHeight="1" x14ac:dyDescent="0.3">
      <c r="A221" s="182"/>
      <c r="B221" s="182"/>
      <c r="C221" s="183"/>
      <c r="D221" s="40" t="s">
        <v>290</v>
      </c>
      <c r="E221" s="112">
        <v>42826</v>
      </c>
      <c r="F221" s="41">
        <v>549</v>
      </c>
      <c r="G221" s="99">
        <f>IFERROR(VLOOKUP(Table2[[#This Row],[CITY CODE]],'Sales &amp; Purchases Data '!$F:$H, 2, FALSE), "$0.00")</f>
        <v>0</v>
      </c>
      <c r="H221" s="101">
        <f>IFERROR(VLOOKUP(Table2[[#This Row],[CITY CODE]],'Sales &amp; Purchases Data '!$F:$H, 3, FALSE), "$0.00")</f>
        <v>0</v>
      </c>
      <c r="I221" s="85">
        <f>IF(Table2[[#This Row],[TAXABLE AMOUNT]]= "Discontinued", H221, G221+H221)</f>
        <v>0</v>
      </c>
      <c r="J221" s="50">
        <v>1.7500000000000002E-2</v>
      </c>
      <c r="K221" s="70">
        <f t="shared" si="4"/>
        <v>0</v>
      </c>
      <c r="L221" s="188"/>
      <c r="M221" s="187"/>
      <c r="N221" s="187"/>
      <c r="O221" s="25"/>
      <c r="P221" s="26">
        <v>44</v>
      </c>
      <c r="Q221" s="26">
        <v>44053549</v>
      </c>
      <c r="R221" s="25"/>
    </row>
    <row r="222" spans="1:18" s="4" customFormat="1" ht="18" customHeight="1" x14ac:dyDescent="0.3">
      <c r="A222" s="182"/>
      <c r="B222" s="182"/>
      <c r="C222" s="183"/>
      <c r="D222" s="40" t="s">
        <v>291</v>
      </c>
      <c r="E222" s="112">
        <v>43374</v>
      </c>
      <c r="F222" s="41">
        <v>646</v>
      </c>
      <c r="G222" s="99">
        <f>IFERROR(VLOOKUP(Table2[[#This Row],[CITY CODE]],'Sales &amp; Purchases Data '!$F:$H, 2, FALSE), "$0.00")</f>
        <v>0</v>
      </c>
      <c r="H222" s="101">
        <f>IFERROR(VLOOKUP(Table2[[#This Row],[CITY CODE]],'Sales &amp; Purchases Data '!$F:$H, 3, FALSE), "$0.00")</f>
        <v>0</v>
      </c>
      <c r="I222" s="85">
        <f>IF(Table2[[#This Row],[TAXABLE AMOUNT]]= "Discontinued", H222, G222+H222)</f>
        <v>0</v>
      </c>
      <c r="J222" s="45">
        <v>0.02</v>
      </c>
      <c r="K222" s="70">
        <f t="shared" si="4"/>
        <v>0</v>
      </c>
      <c r="L222" s="188"/>
      <c r="M222" s="187"/>
      <c r="N222" s="187"/>
      <c r="O222" s="25"/>
      <c r="P222" s="26">
        <v>44</v>
      </c>
      <c r="Q222" s="26">
        <v>44051646</v>
      </c>
      <c r="R222" s="25"/>
    </row>
    <row r="223" spans="1:18" s="4" customFormat="1" ht="18" customHeight="1" x14ac:dyDescent="0.3">
      <c r="A223" s="182"/>
      <c r="B223" s="182"/>
      <c r="C223" s="183"/>
      <c r="D223" s="40" t="s">
        <v>292</v>
      </c>
      <c r="E223" s="112">
        <v>42826</v>
      </c>
      <c r="F223" s="41">
        <v>552</v>
      </c>
      <c r="G223" s="99">
        <f>IFERROR(VLOOKUP(Table2[[#This Row],[CITY CODE]],'Sales &amp; Purchases Data '!$F:$H, 2, FALSE), "$0.00")</f>
        <v>0</v>
      </c>
      <c r="H223" s="101">
        <f>IFERROR(VLOOKUP(Table2[[#This Row],[CITY CODE]],'Sales &amp; Purchases Data '!$F:$H, 3, FALSE), "$0.00")</f>
        <v>0</v>
      </c>
      <c r="I223" s="85">
        <f>IF(Table2[[#This Row],[TAXABLE AMOUNT]]= "Discontinued", H223, G223+H223)</f>
        <v>0</v>
      </c>
      <c r="J223" s="50">
        <v>1.7500000000000002E-2</v>
      </c>
      <c r="K223" s="70">
        <f t="shared" si="4"/>
        <v>0</v>
      </c>
      <c r="L223" s="188"/>
      <c r="M223" s="187"/>
      <c r="N223" s="187"/>
      <c r="O223" s="25"/>
      <c r="P223" s="26">
        <v>44</v>
      </c>
      <c r="Q223" s="26">
        <v>44054552</v>
      </c>
      <c r="R223" s="25"/>
    </row>
    <row r="224" spans="1:18" s="4" customFormat="1" ht="18" customHeight="1" x14ac:dyDescent="0.3">
      <c r="A224" s="182"/>
      <c r="B224" s="182"/>
      <c r="C224" s="183"/>
      <c r="D224" s="40" t="s">
        <v>293</v>
      </c>
      <c r="E224" s="112">
        <v>42826</v>
      </c>
      <c r="F224" s="41">
        <v>551</v>
      </c>
      <c r="G224" s="99">
        <f>IFERROR(VLOOKUP(Table2[[#This Row],[CITY CODE]],'Sales &amp; Purchases Data '!$F:$H, 2, FALSE), "$0.00")</f>
        <v>0</v>
      </c>
      <c r="H224" s="101">
        <f>IFERROR(VLOOKUP(Table2[[#This Row],[CITY CODE]],'Sales &amp; Purchases Data '!$F:$H, 3, FALSE), "$0.00")</f>
        <v>0</v>
      </c>
      <c r="I224" s="85">
        <f>IF(Table2[[#This Row],[TAXABLE AMOUNT]]= "Discontinued", H224, G224+H224)</f>
        <v>0</v>
      </c>
      <c r="J224" s="45">
        <v>0.02</v>
      </c>
      <c r="K224" s="70">
        <f t="shared" si="4"/>
        <v>0</v>
      </c>
      <c r="L224" s="188"/>
      <c r="M224" s="187"/>
      <c r="N224" s="187"/>
      <c r="O224" s="25"/>
      <c r="P224" s="26">
        <v>44</v>
      </c>
      <c r="Q224" s="26">
        <v>44052551</v>
      </c>
      <c r="R224" s="25"/>
    </row>
    <row r="225" spans="1:18" s="4" customFormat="1" ht="18" customHeight="1" x14ac:dyDescent="0.3">
      <c r="A225" s="32"/>
      <c r="B225" s="32"/>
      <c r="C225" s="33"/>
      <c r="D225" s="61" t="s">
        <v>89</v>
      </c>
      <c r="E225" s="118"/>
      <c r="F225" s="57"/>
      <c r="G225" s="58"/>
      <c r="H225" s="92"/>
      <c r="I225" s="86"/>
      <c r="J225" s="59"/>
      <c r="K225" s="71"/>
      <c r="L225" s="188"/>
      <c r="M225" s="187"/>
      <c r="N225" s="187"/>
      <c r="O225" s="25"/>
      <c r="P225" s="26"/>
      <c r="Q225" s="26"/>
      <c r="R225" s="25"/>
    </row>
    <row r="226" spans="1:18" s="4" customFormat="1" ht="18" customHeight="1" x14ac:dyDescent="0.35">
      <c r="A226" s="182"/>
      <c r="B226" s="182"/>
      <c r="C226" s="183"/>
      <c r="D226" s="51" t="s">
        <v>294</v>
      </c>
      <c r="E226" s="112"/>
      <c r="F226" s="41">
        <v>373</v>
      </c>
      <c r="G226" s="99">
        <f>IFERROR(VLOOKUP(Table2[[#This Row],[CITY CODE]],'Sales &amp; Purchases Data '!$F:$H, 2, FALSE), "$0.00")</f>
        <v>0</v>
      </c>
      <c r="H226" s="101">
        <f>IFERROR(VLOOKUP(Table2[[#This Row],[CITY CODE]],'Sales &amp; Purchases Data '!$F:$H, 3, FALSE), "$0.00")</f>
        <v>0</v>
      </c>
      <c r="I226" s="85">
        <f>IF(Table2[[#This Row],[TAXABLE AMOUNT]]= "Discontinued", H226, G226+H226)</f>
        <v>0</v>
      </c>
      <c r="J226" s="42">
        <v>5.0000000000000001E-3</v>
      </c>
      <c r="K226" s="70">
        <f t="shared" si="4"/>
        <v>0</v>
      </c>
      <c r="L226" s="188"/>
      <c r="M226" s="187"/>
      <c r="N226" s="187"/>
      <c r="O226" s="25"/>
      <c r="P226" s="26">
        <v>45</v>
      </c>
      <c r="Q226" s="26">
        <v>45011373</v>
      </c>
      <c r="R226" s="25"/>
    </row>
    <row r="227" spans="1:18" s="4" customFormat="1" ht="18" customHeight="1" x14ac:dyDescent="0.3">
      <c r="A227" s="32"/>
      <c r="B227" s="32"/>
      <c r="C227" s="33"/>
      <c r="D227" s="65" t="s">
        <v>90</v>
      </c>
      <c r="E227" s="118"/>
      <c r="F227" s="63"/>
      <c r="G227" s="64"/>
      <c r="H227" s="92"/>
      <c r="I227" s="89"/>
      <c r="J227" s="59"/>
      <c r="K227" s="66"/>
      <c r="L227" s="188"/>
      <c r="M227" s="187"/>
      <c r="N227" s="187"/>
      <c r="O227" s="25"/>
      <c r="P227" s="26"/>
      <c r="Q227" s="26"/>
      <c r="R227" s="25"/>
    </row>
    <row r="228" spans="1:18" s="4" customFormat="1" ht="18" customHeight="1" x14ac:dyDescent="0.35">
      <c r="A228" s="182"/>
      <c r="B228" s="182"/>
      <c r="C228" s="183"/>
      <c r="D228" s="51" t="s">
        <v>295</v>
      </c>
      <c r="E228" s="119"/>
      <c r="F228" s="41">
        <v>439</v>
      </c>
      <c r="G228" s="99">
        <f>IFERROR(VLOOKUP(Table2[[#This Row],[CITY CODE]],'Sales &amp; Purchases Data '!$F:$H, 2, FALSE), "$0.00")</f>
        <v>0</v>
      </c>
      <c r="H228" s="101">
        <f>IFERROR(VLOOKUP(Table2[[#This Row],[CITY CODE]],'Sales &amp; Purchases Data '!$F:$H, 3, FALSE), "$0.00")</f>
        <v>0</v>
      </c>
      <c r="I228" s="85">
        <f>IF(Table2[[#This Row],[TAXABLE AMOUNT]]= "Discontinued", H228, G228+H228)</f>
        <v>0</v>
      </c>
      <c r="J228" s="42">
        <v>5.0000000000000001E-3</v>
      </c>
      <c r="K228" s="70">
        <f t="shared" si="4"/>
        <v>0</v>
      </c>
      <c r="L228" s="188"/>
      <c r="M228" s="187"/>
      <c r="N228" s="187"/>
      <c r="O228" s="25"/>
      <c r="P228" s="26">
        <v>47</v>
      </c>
      <c r="Q228" s="26">
        <v>47002439</v>
      </c>
      <c r="R228" s="25"/>
    </row>
    <row r="229" spans="1:18" s="4" customFormat="1" ht="18" customHeight="1" x14ac:dyDescent="0.3">
      <c r="A229" s="182"/>
      <c r="B229" s="182"/>
      <c r="C229" s="183"/>
      <c r="D229" s="40" t="s">
        <v>343</v>
      </c>
      <c r="E229" s="112"/>
      <c r="F229" s="41">
        <v>266</v>
      </c>
      <c r="G229" s="99">
        <f>IFERROR(VLOOKUP(Table2[[#This Row],[CITY CODE]],'Sales &amp; Purchases Data '!$F:$H, 2, FALSE), "$0.00")</f>
        <v>0</v>
      </c>
      <c r="H229" s="101">
        <f>IFERROR(VLOOKUP(Table2[[#This Row],[CITY CODE]],'Sales &amp; Purchases Data '!$F:$H, 3, FALSE), "$0.00")</f>
        <v>0</v>
      </c>
      <c r="I229" s="85">
        <f>IF(Table2[[#This Row],[TAXABLE AMOUNT]]= "Discontinued", H229, G229+H229)</f>
        <v>0</v>
      </c>
      <c r="J229" s="50">
        <v>2.5000000000000001E-3</v>
      </c>
      <c r="K229" s="70">
        <f t="shared" si="4"/>
        <v>0</v>
      </c>
      <c r="L229" s="188"/>
      <c r="M229" s="187"/>
      <c r="N229" s="187"/>
      <c r="O229" s="25"/>
      <c r="P229" s="26">
        <v>47</v>
      </c>
      <c r="Q229" s="26">
        <v>47006266</v>
      </c>
      <c r="R229" s="25"/>
    </row>
    <row r="230" spans="1:18" s="4" customFormat="1" ht="18" customHeight="1" x14ac:dyDescent="0.3">
      <c r="A230" s="182"/>
      <c r="B230" s="182"/>
      <c r="C230" s="183"/>
      <c r="D230" s="40" t="s">
        <v>296</v>
      </c>
      <c r="E230" s="112"/>
      <c r="F230" s="41">
        <v>432</v>
      </c>
      <c r="G230" s="99">
        <f>IFERROR(VLOOKUP(Table2[[#This Row],[CITY CODE]],'Sales &amp; Purchases Data '!$F:$H, 2, FALSE), "$0.00")</f>
        <v>0</v>
      </c>
      <c r="H230" s="101">
        <f>IFERROR(VLOOKUP(Table2[[#This Row],[CITY CODE]],'Sales &amp; Purchases Data '!$F:$H, 3, FALSE), "$0.00")</f>
        <v>0</v>
      </c>
      <c r="I230" s="85">
        <f>IF(Table2[[#This Row],[TAXABLE AMOUNT]]= "Discontinued", H230, G230+H230)</f>
        <v>0</v>
      </c>
      <c r="J230" s="50">
        <v>2.5000000000000001E-3</v>
      </c>
      <c r="K230" s="70">
        <f t="shared" si="4"/>
        <v>0</v>
      </c>
      <c r="L230" s="188"/>
      <c r="M230" s="187"/>
      <c r="N230" s="187"/>
      <c r="O230" s="25"/>
      <c r="P230" s="26">
        <v>47</v>
      </c>
      <c r="Q230" s="26">
        <v>47009432</v>
      </c>
      <c r="R230" s="25"/>
    </row>
    <row r="231" spans="1:18" s="4" customFormat="1" ht="18" customHeight="1" x14ac:dyDescent="0.3">
      <c r="A231" s="182"/>
      <c r="B231" s="182"/>
      <c r="C231" s="183"/>
      <c r="D231" s="40" t="s">
        <v>297</v>
      </c>
      <c r="E231" s="112">
        <v>42826</v>
      </c>
      <c r="F231" s="41">
        <v>553</v>
      </c>
      <c r="G231" s="99">
        <f>IFERROR(VLOOKUP(Table2[[#This Row],[CITY CODE]],'Sales &amp; Purchases Data '!$F:$H, 2, FALSE), "$0.00")</f>
        <v>0</v>
      </c>
      <c r="H231" s="101">
        <f>IFERROR(VLOOKUP(Table2[[#This Row],[CITY CODE]],'Sales &amp; Purchases Data '!$F:$H, 3, FALSE), "$0.00")</f>
        <v>0</v>
      </c>
      <c r="I231" s="85">
        <f>IF(Table2[[#This Row],[TAXABLE AMOUNT]]= "Discontinued", H231, G231+H231)</f>
        <v>0</v>
      </c>
      <c r="J231" s="42">
        <v>5.0000000000000001E-3</v>
      </c>
      <c r="K231" s="70">
        <f t="shared" si="4"/>
        <v>0</v>
      </c>
      <c r="L231" s="188"/>
      <c r="M231" s="187"/>
      <c r="N231" s="187"/>
      <c r="O231" s="25"/>
      <c r="P231" s="26">
        <v>47</v>
      </c>
      <c r="Q231" s="26">
        <v>47007553</v>
      </c>
      <c r="R231" s="25"/>
    </row>
    <row r="232" spans="1:18" s="4" customFormat="1" ht="18" customHeight="1" x14ac:dyDescent="0.3">
      <c r="A232" s="182"/>
      <c r="B232" s="182"/>
      <c r="C232" s="183"/>
      <c r="D232" s="43" t="s">
        <v>23</v>
      </c>
      <c r="E232" s="117"/>
      <c r="F232" s="49">
        <v>66</v>
      </c>
      <c r="G232" s="99">
        <f>IFERROR(VLOOKUP(Table2[[#This Row],[CITY CODE]],'Sales &amp; Purchases Data '!$F:$H, 2, FALSE), "$0.00")</f>
        <v>0</v>
      </c>
      <c r="H232" s="101">
        <f>IFERROR(VLOOKUP(Table2[[#This Row],[CITY CODE]],'Sales &amp; Purchases Data '!$F:$H, 3, FALSE), "$0.00")</f>
        <v>0</v>
      </c>
      <c r="I232" s="85">
        <f>IF(Table2[[#This Row],[TAXABLE AMOUNT]]= "Discontinued", H232, G232+H232)</f>
        <v>0</v>
      </c>
      <c r="J232" s="52">
        <v>1.25E-3</v>
      </c>
      <c r="K232" s="70">
        <f t="shared" si="4"/>
        <v>0</v>
      </c>
      <c r="L232" s="188"/>
      <c r="M232" s="187"/>
      <c r="N232" s="187"/>
      <c r="O232" s="25"/>
      <c r="P232" s="26">
        <v>48</v>
      </c>
      <c r="Q232" s="26">
        <v>48998066</v>
      </c>
      <c r="R232" s="25"/>
    </row>
    <row r="233" spans="1:18" s="4" customFormat="1" ht="18" customHeight="1" x14ac:dyDescent="0.3">
      <c r="A233" s="182"/>
      <c r="B233" s="182"/>
      <c r="C233" s="183"/>
      <c r="D233" s="40" t="s">
        <v>298</v>
      </c>
      <c r="E233" s="112"/>
      <c r="F233" s="41">
        <v>423</v>
      </c>
      <c r="G233" s="99">
        <f>IFERROR(VLOOKUP(Table2[[#This Row],[CITY CODE]],'Sales &amp; Purchases Data '!$F:$H, 2, FALSE), "$0.00")</f>
        <v>0</v>
      </c>
      <c r="H233" s="101">
        <f>IFERROR(VLOOKUP(Table2[[#This Row],[CITY CODE]],'Sales &amp; Purchases Data '!$F:$H, 3, FALSE), "$0.00")</f>
        <v>0</v>
      </c>
      <c r="I233" s="85">
        <f>IF(Table2[[#This Row],[TAXABLE AMOUNT]]= "Discontinued", H233, G233+H233)</f>
        <v>0</v>
      </c>
      <c r="J233" s="52">
        <v>1.125E-2</v>
      </c>
      <c r="K233" s="70">
        <f t="shared" si="4"/>
        <v>0</v>
      </c>
      <c r="L233" s="188"/>
      <c r="M233" s="187"/>
      <c r="N233" s="187"/>
      <c r="O233" s="25"/>
      <c r="P233" s="26">
        <v>48</v>
      </c>
      <c r="Q233" s="26">
        <v>48081423</v>
      </c>
      <c r="R233" s="25"/>
    </row>
    <row r="234" spans="1:18" s="4" customFormat="1" ht="18" customHeight="1" x14ac:dyDescent="0.3">
      <c r="A234" s="182"/>
      <c r="B234" s="182"/>
      <c r="C234" s="183"/>
      <c r="D234" s="40" t="s">
        <v>299</v>
      </c>
      <c r="E234" s="112"/>
      <c r="F234" s="41">
        <v>337</v>
      </c>
      <c r="G234" s="99">
        <f>IFERROR(VLOOKUP(Table2[[#This Row],[CITY CODE]],'Sales &amp; Purchases Data '!$F:$H, 2, FALSE), "$0.00")</f>
        <v>0</v>
      </c>
      <c r="H234" s="101">
        <f>IFERROR(VLOOKUP(Table2[[#This Row],[CITY CODE]],'Sales &amp; Purchases Data '!$F:$H, 3, FALSE), "$0.00")</f>
        <v>0</v>
      </c>
      <c r="I234" s="85">
        <f>IF(Table2[[#This Row],[TAXABLE AMOUNT]]= "Discontinued", H234, G234+H234)</f>
        <v>0</v>
      </c>
      <c r="J234" s="52">
        <v>1.125E-2</v>
      </c>
      <c r="K234" s="70">
        <f t="shared" si="4"/>
        <v>0</v>
      </c>
      <c r="L234" s="188"/>
      <c r="M234" s="187"/>
      <c r="N234" s="187"/>
      <c r="O234" s="25"/>
      <c r="P234" s="26">
        <v>48</v>
      </c>
      <c r="Q234" s="26">
        <v>48083337</v>
      </c>
      <c r="R234" s="25"/>
    </row>
    <row r="235" spans="1:18" s="4" customFormat="1" ht="18" customHeight="1" x14ac:dyDescent="0.3">
      <c r="A235" s="182"/>
      <c r="B235" s="182"/>
      <c r="C235" s="183"/>
      <c r="D235" s="40" t="s">
        <v>300</v>
      </c>
      <c r="E235" s="112"/>
      <c r="F235" s="41">
        <v>339</v>
      </c>
      <c r="G235" s="99">
        <f>IFERROR(VLOOKUP(Table2[[#This Row],[CITY CODE]],'Sales &amp; Purchases Data '!$F:$H, 2, FALSE), "$0.00")</f>
        <v>0</v>
      </c>
      <c r="H235" s="101">
        <f>IFERROR(VLOOKUP(Table2[[#This Row],[CITY CODE]],'Sales &amp; Purchases Data '!$F:$H, 3, FALSE), "$0.00")</f>
        <v>0</v>
      </c>
      <c r="I235" s="85">
        <f>IF(Table2[[#This Row],[TAXABLE AMOUNT]]= "Discontinued", H235, G235+H235)</f>
        <v>0</v>
      </c>
      <c r="J235" s="52">
        <v>8.7500000000000008E-3</v>
      </c>
      <c r="K235" s="70">
        <f t="shared" si="4"/>
        <v>0</v>
      </c>
      <c r="L235" s="188"/>
      <c r="M235" s="187"/>
      <c r="N235" s="187"/>
      <c r="O235" s="25"/>
      <c r="P235" s="26">
        <v>48</v>
      </c>
      <c r="Q235" s="26">
        <v>48084339</v>
      </c>
      <c r="R235" s="25"/>
    </row>
    <row r="236" spans="1:18" s="4" customFormat="1" ht="18" customHeight="1" x14ac:dyDescent="0.3">
      <c r="A236" s="182"/>
      <c r="B236" s="182"/>
      <c r="C236" s="183"/>
      <c r="D236" s="40" t="s">
        <v>301</v>
      </c>
      <c r="E236" s="112">
        <v>42826</v>
      </c>
      <c r="F236" s="41">
        <v>555</v>
      </c>
      <c r="G236" s="99">
        <f>IFERROR(VLOOKUP(Table2[[#This Row],[CITY CODE]],'Sales &amp; Purchases Data '!$F:$H, 2, FALSE), "$0.00")</f>
        <v>0</v>
      </c>
      <c r="H236" s="101">
        <f>IFERROR(VLOOKUP(Table2[[#This Row],[CITY CODE]],'Sales &amp; Purchases Data '!$F:$H, 3, FALSE), "$0.00")</f>
        <v>0</v>
      </c>
      <c r="I236" s="85">
        <f>IF(Table2[[#This Row],[TAXABLE AMOUNT]]= "Discontinued", H236, G236+H236)</f>
        <v>0</v>
      </c>
      <c r="J236" s="52">
        <v>1.125E-2</v>
      </c>
      <c r="K236" s="70">
        <f t="shared" si="4"/>
        <v>0</v>
      </c>
      <c r="L236" s="188"/>
      <c r="M236" s="187"/>
      <c r="N236" s="187"/>
      <c r="O236" s="25"/>
      <c r="P236" s="26">
        <v>48</v>
      </c>
      <c r="Q236" s="26">
        <v>48085555</v>
      </c>
      <c r="R236" s="25"/>
    </row>
    <row r="237" spans="1:18" s="4" customFormat="1" ht="18" customHeight="1" x14ac:dyDescent="0.3">
      <c r="A237" s="182"/>
      <c r="B237" s="182"/>
      <c r="C237" s="183"/>
      <c r="D237" s="40" t="s">
        <v>302</v>
      </c>
      <c r="E237" s="112">
        <v>43191</v>
      </c>
      <c r="F237" s="41">
        <v>557</v>
      </c>
      <c r="G237" s="99">
        <f>IFERROR(VLOOKUP(Table2[[#This Row],[CITY CODE]],'Sales &amp; Purchases Data '!$F:$H, 2, FALSE), "$0.00")</f>
        <v>0</v>
      </c>
      <c r="H237" s="101">
        <f>IFERROR(VLOOKUP(Table2[[#This Row],[CITY CODE]],'Sales &amp; Purchases Data '!$F:$H, 3, FALSE), "$0.00")</f>
        <v>0</v>
      </c>
      <c r="I237" s="85">
        <f>IF(Table2[[#This Row],[TAXABLE AMOUNT]]= "Discontinued", H237, G237+H237)</f>
        <v>0</v>
      </c>
      <c r="J237" s="52">
        <v>8.7500000000000008E-3</v>
      </c>
      <c r="K237" s="70">
        <f t="shared" si="4"/>
        <v>0</v>
      </c>
      <c r="L237" s="188"/>
      <c r="M237" s="187"/>
      <c r="N237" s="187"/>
      <c r="O237" s="25"/>
      <c r="P237" s="26">
        <v>48</v>
      </c>
      <c r="Q237" s="26">
        <v>48086557</v>
      </c>
      <c r="R237" s="25"/>
    </row>
    <row r="238" spans="1:18" s="4" customFormat="1" ht="18" customHeight="1" x14ac:dyDescent="0.3">
      <c r="A238" s="182"/>
      <c r="B238" s="182"/>
      <c r="C238" s="183"/>
      <c r="D238" s="40" t="s">
        <v>303</v>
      </c>
      <c r="E238" s="112"/>
      <c r="F238" s="41">
        <v>277</v>
      </c>
      <c r="G238" s="99">
        <f>IFERROR(VLOOKUP(Table2[[#This Row],[CITY CODE]],'Sales &amp; Purchases Data '!$F:$H, 2, FALSE), "$0.00")</f>
        <v>0</v>
      </c>
      <c r="H238" s="101">
        <f>IFERROR(VLOOKUP(Table2[[#This Row],[CITY CODE]],'Sales &amp; Purchases Data '!$F:$H, 3, FALSE), "$0.00")</f>
        <v>0</v>
      </c>
      <c r="I238" s="85">
        <f>IF(Table2[[#This Row],[TAXABLE AMOUNT]]= "Discontinued", H238, G238+H238)</f>
        <v>0</v>
      </c>
      <c r="J238" s="52">
        <v>1.125E-2</v>
      </c>
      <c r="K238" s="70">
        <f t="shared" si="4"/>
        <v>0</v>
      </c>
      <c r="L238" s="188"/>
      <c r="M238" s="187"/>
      <c r="N238" s="187"/>
      <c r="O238" s="25"/>
      <c r="P238" s="26">
        <v>48</v>
      </c>
      <c r="Q238" s="26">
        <v>48087277</v>
      </c>
      <c r="R238" s="25"/>
    </row>
    <row r="239" spans="1:18" s="4" customFormat="1" ht="18" customHeight="1" x14ac:dyDescent="0.3">
      <c r="A239" s="182"/>
      <c r="B239" s="182"/>
      <c r="C239" s="183"/>
      <c r="D239" s="43" t="s">
        <v>34</v>
      </c>
      <c r="E239" s="112">
        <v>43556</v>
      </c>
      <c r="F239" s="41">
        <v>744</v>
      </c>
      <c r="G239" s="99">
        <f>IFERROR(VLOOKUP(Table2[[#This Row],[CITY CODE]],'Sales &amp; Purchases Data '!$F:$H, 2, FALSE), "$0.00")</f>
        <v>0</v>
      </c>
      <c r="H239" s="101">
        <f>IFERROR(VLOOKUP(Table2[[#This Row],[CITY CODE]],'Sales &amp; Purchases Data '!$F:$H, 3, FALSE), "$0.00")</f>
        <v>0</v>
      </c>
      <c r="I239" s="85">
        <f>IF(Table2[[#This Row],[TAXABLE AMOUNT]]= "Discontinued", H239, G239+H239)</f>
        <v>0</v>
      </c>
      <c r="J239" s="45">
        <v>0.01</v>
      </c>
      <c r="K239" s="70">
        <f t="shared" si="4"/>
        <v>0</v>
      </c>
      <c r="L239" s="188"/>
      <c r="M239" s="187"/>
      <c r="N239" s="187"/>
      <c r="O239" s="25"/>
      <c r="P239" s="26">
        <v>49</v>
      </c>
      <c r="Q239" s="26">
        <v>49998744</v>
      </c>
      <c r="R239" s="25"/>
    </row>
    <row r="240" spans="1:18" s="4" customFormat="1" ht="18" customHeight="1" x14ac:dyDescent="0.3">
      <c r="A240" s="182"/>
      <c r="B240" s="182"/>
      <c r="C240" s="183"/>
      <c r="D240" s="40" t="s">
        <v>304</v>
      </c>
      <c r="E240" s="112">
        <v>43556</v>
      </c>
      <c r="F240" s="41">
        <v>726</v>
      </c>
      <c r="G240" s="99">
        <f>IFERROR(VLOOKUP(Table2[[#This Row],[CITY CODE]],'Sales &amp; Purchases Data '!$F:$H, 2, FALSE), "$0.00")</f>
        <v>0</v>
      </c>
      <c r="H240" s="101">
        <f>IFERROR(VLOOKUP(Table2[[#This Row],[CITY CODE]],'Sales &amp; Purchases Data '!$F:$H, 3, FALSE), "$0.00")</f>
        <v>0</v>
      </c>
      <c r="I240" s="85">
        <f>IF(Table2[[#This Row],[TAXABLE AMOUNT]]= "Discontinued", H240, G240+H240)</f>
        <v>0</v>
      </c>
      <c r="J240" s="53">
        <v>0.02</v>
      </c>
      <c r="K240" s="70">
        <f t="shared" si="4"/>
        <v>0</v>
      </c>
      <c r="L240" s="188"/>
      <c r="M240" s="187"/>
      <c r="N240" s="187"/>
      <c r="O240" s="25"/>
      <c r="P240" s="26">
        <v>49</v>
      </c>
      <c r="Q240" s="26">
        <v>49007726</v>
      </c>
      <c r="R240" s="25"/>
    </row>
    <row r="241" spans="1:18" s="4" customFormat="1" ht="18" customHeight="1" x14ac:dyDescent="0.3">
      <c r="A241" s="182"/>
      <c r="B241" s="182"/>
      <c r="C241" s="183"/>
      <c r="D241" s="40" t="s">
        <v>305</v>
      </c>
      <c r="E241" s="112">
        <v>43556</v>
      </c>
      <c r="F241" s="41">
        <v>727</v>
      </c>
      <c r="G241" s="99">
        <f>IFERROR(VLOOKUP(Table2[[#This Row],[CITY CODE]],'Sales &amp; Purchases Data '!$F:$H, 2, FALSE), "$0.00")</f>
        <v>0</v>
      </c>
      <c r="H241" s="101">
        <f>IFERROR(VLOOKUP(Table2[[#This Row],[CITY CODE]],'Sales &amp; Purchases Data '!$F:$H, 3, FALSE), "$0.00")</f>
        <v>0</v>
      </c>
      <c r="I241" s="85">
        <f>IF(Table2[[#This Row],[TAXABLE AMOUNT]]= "Discontinued", H241, G241+H241)</f>
        <v>0</v>
      </c>
      <c r="J241" s="42">
        <v>1.4999999999999999E-2</v>
      </c>
      <c r="K241" s="70">
        <f t="shared" si="4"/>
        <v>0</v>
      </c>
      <c r="L241" s="188"/>
      <c r="M241" s="187"/>
      <c r="N241" s="187"/>
      <c r="O241" s="25"/>
      <c r="P241" s="26">
        <v>49</v>
      </c>
      <c r="Q241" s="26">
        <v>49002727</v>
      </c>
      <c r="R241" s="25"/>
    </row>
    <row r="242" spans="1:18" s="4" customFormat="1" ht="18" customHeight="1" x14ac:dyDescent="0.3">
      <c r="A242" s="182"/>
      <c r="B242" s="182"/>
      <c r="C242" s="183"/>
      <c r="D242" s="40" t="s">
        <v>306</v>
      </c>
      <c r="E242" s="112">
        <v>43556</v>
      </c>
      <c r="F242" s="41">
        <v>728</v>
      </c>
      <c r="G242" s="99">
        <f>IFERROR(VLOOKUP(Table2[[#This Row],[CITY CODE]],'Sales &amp; Purchases Data '!$F:$H, 2, FALSE), "$0.00")</f>
        <v>0</v>
      </c>
      <c r="H242" s="101">
        <f>IFERROR(VLOOKUP(Table2[[#This Row],[CITY CODE]],'Sales &amp; Purchases Data '!$F:$H, 3, FALSE), "$0.00")</f>
        <v>0</v>
      </c>
      <c r="I242" s="85">
        <f>IF(Table2[[#This Row],[TAXABLE AMOUNT]]= "Discontinued", H242, G242+H242)</f>
        <v>0</v>
      </c>
      <c r="J242" s="42">
        <v>1.4999999999999999E-2</v>
      </c>
      <c r="K242" s="70">
        <f t="shared" ref="K242:K268" si="5">I242*J242</f>
        <v>0</v>
      </c>
      <c r="L242" s="188"/>
      <c r="M242" s="187"/>
      <c r="N242" s="187"/>
      <c r="O242" s="25"/>
      <c r="P242" s="26">
        <v>49</v>
      </c>
      <c r="Q242" s="26">
        <v>49004728</v>
      </c>
      <c r="R242" s="25"/>
    </row>
    <row r="243" spans="1:18" s="4" customFormat="1" ht="18" customHeight="1" x14ac:dyDescent="0.3">
      <c r="A243" s="182"/>
      <c r="B243" s="182"/>
      <c r="C243" s="183"/>
      <c r="D243" s="40" t="s">
        <v>307</v>
      </c>
      <c r="E243" s="112">
        <v>43556</v>
      </c>
      <c r="F243" s="41">
        <v>732</v>
      </c>
      <c r="G243" s="99">
        <f>IFERROR(VLOOKUP(Table2[[#This Row],[CITY CODE]],'Sales &amp; Purchases Data '!$F:$H, 2, FALSE), "$0.00")</f>
        <v>0</v>
      </c>
      <c r="H243" s="101">
        <f>IFERROR(VLOOKUP(Table2[[#This Row],[CITY CODE]],'Sales &amp; Purchases Data '!$F:$H, 3, FALSE), "$0.00")</f>
        <v>0</v>
      </c>
      <c r="I243" s="85">
        <f>IF(Table2[[#This Row],[TAXABLE AMOUNT]]= "Discontinued", H243, G243+H243)</f>
        <v>0</v>
      </c>
      <c r="J243" s="50">
        <v>1.7500000000000002E-2</v>
      </c>
      <c r="K243" s="70">
        <f t="shared" si="5"/>
        <v>0</v>
      </c>
      <c r="L243" s="188"/>
      <c r="M243" s="187"/>
      <c r="N243" s="187"/>
      <c r="O243" s="25"/>
      <c r="P243" s="26">
        <v>49</v>
      </c>
      <c r="Q243" s="26">
        <v>49060732</v>
      </c>
      <c r="R243" s="25"/>
    </row>
    <row r="244" spans="1:18" s="4" customFormat="1" ht="18" customHeight="1" x14ac:dyDescent="0.3">
      <c r="A244" s="182"/>
      <c r="B244" s="182"/>
      <c r="C244" s="183"/>
      <c r="D244" s="40" t="s">
        <v>308</v>
      </c>
      <c r="E244" s="112">
        <v>43556</v>
      </c>
      <c r="F244" s="41">
        <v>729</v>
      </c>
      <c r="G244" s="99">
        <f>IFERROR(VLOOKUP(Table2[[#This Row],[CITY CODE]],'Sales &amp; Purchases Data '!$F:$H, 2, FALSE), "$0.00")</f>
        <v>0</v>
      </c>
      <c r="H244" s="101">
        <f>IFERROR(VLOOKUP(Table2[[#This Row],[CITY CODE]],'Sales &amp; Purchases Data '!$F:$H, 3, FALSE), "$0.00")</f>
        <v>0</v>
      </c>
      <c r="I244" s="85">
        <f>IF(Table2[[#This Row],[TAXABLE AMOUNT]]= "Discontinued", H244, G244+H244)</f>
        <v>0</v>
      </c>
      <c r="J244" s="50">
        <v>1.7500000000000002E-2</v>
      </c>
      <c r="K244" s="70">
        <f t="shared" si="5"/>
        <v>0</v>
      </c>
      <c r="L244" s="188"/>
      <c r="M244" s="187"/>
      <c r="N244" s="187"/>
      <c r="O244" s="25"/>
      <c r="P244" s="26">
        <v>49</v>
      </c>
      <c r="Q244" s="26">
        <v>49005729</v>
      </c>
      <c r="R244" s="25"/>
    </row>
    <row r="245" spans="1:18" s="4" customFormat="1" ht="18" customHeight="1" x14ac:dyDescent="0.3">
      <c r="A245" s="182"/>
      <c r="B245" s="182"/>
      <c r="C245" s="183"/>
      <c r="D245" s="40" t="s">
        <v>309</v>
      </c>
      <c r="E245" s="112">
        <v>43556</v>
      </c>
      <c r="F245" s="41">
        <v>730</v>
      </c>
      <c r="G245" s="99">
        <f>IFERROR(VLOOKUP(Table2[[#This Row],[CITY CODE]],'Sales &amp; Purchases Data '!$F:$H, 2, FALSE), "$0.00")</f>
        <v>0</v>
      </c>
      <c r="H245" s="101">
        <f>IFERROR(VLOOKUP(Table2[[#This Row],[CITY CODE]],'Sales &amp; Purchases Data '!$F:$H, 3, FALSE), "$0.00")</f>
        <v>0</v>
      </c>
      <c r="I245" s="85">
        <f>IF(Table2[[#This Row],[TAXABLE AMOUNT]]= "Discontinued", H245, G245+H245)</f>
        <v>0</v>
      </c>
      <c r="J245" s="42">
        <v>1.4999999999999999E-2</v>
      </c>
      <c r="K245" s="70">
        <f t="shared" si="5"/>
        <v>0</v>
      </c>
      <c r="L245" s="188"/>
      <c r="M245" s="187"/>
      <c r="N245" s="187"/>
      <c r="O245" s="25"/>
      <c r="P245" s="26">
        <v>49</v>
      </c>
      <c r="Q245" s="26">
        <v>49006730</v>
      </c>
      <c r="R245" s="25"/>
    </row>
    <row r="246" spans="1:18" s="4" customFormat="1" ht="18" customHeight="1" x14ac:dyDescent="0.3">
      <c r="A246" s="182"/>
      <c r="B246" s="182"/>
      <c r="C246" s="183"/>
      <c r="D246" s="43" t="s">
        <v>24</v>
      </c>
      <c r="E246" s="112">
        <v>42826</v>
      </c>
      <c r="F246" s="41">
        <v>567</v>
      </c>
      <c r="G246" s="99">
        <f>IFERROR(VLOOKUP(Table2[[#This Row],[CITY CODE]],'Sales &amp; Purchases Data '!$F:$H, 2, FALSE), "$0.00")</f>
        <v>0</v>
      </c>
      <c r="H246" s="101">
        <f>IFERROR(VLOOKUP(Table2[[#This Row],[CITY CODE]],'Sales &amp; Purchases Data '!$F:$H, 3, FALSE), "$0.00")</f>
        <v>0</v>
      </c>
      <c r="I246" s="85">
        <f>IF(Table2[[#This Row],[TAXABLE AMOUNT]]= "Discontinued", H246, G246+H246)</f>
        <v>0</v>
      </c>
      <c r="J246" s="52">
        <v>6.2500000000000003E-3</v>
      </c>
      <c r="K246" s="70">
        <f t="shared" si="5"/>
        <v>0</v>
      </c>
      <c r="L246" s="188"/>
      <c r="M246" s="187"/>
      <c r="N246" s="187"/>
      <c r="O246" s="25"/>
      <c r="P246" s="26">
        <v>50</v>
      </c>
      <c r="Q246" s="26">
        <v>50998567</v>
      </c>
      <c r="R246" s="25"/>
    </row>
    <row r="247" spans="1:18" s="4" customFormat="1" ht="18" customHeight="1" x14ac:dyDescent="0.3">
      <c r="A247" s="182"/>
      <c r="B247" s="182"/>
      <c r="C247" s="183"/>
      <c r="D247" s="40" t="s">
        <v>310</v>
      </c>
      <c r="E247" s="112">
        <v>42826</v>
      </c>
      <c r="F247" s="41">
        <v>568</v>
      </c>
      <c r="G247" s="99">
        <f>IFERROR(VLOOKUP(Table2[[#This Row],[CITY CODE]],'Sales &amp; Purchases Data '!$F:$H, 2, FALSE), "$0.00")</f>
        <v>0</v>
      </c>
      <c r="H247" s="101">
        <f>IFERROR(VLOOKUP(Table2[[#This Row],[CITY CODE]],'Sales &amp; Purchases Data '!$F:$H, 3, FALSE), "$0.00")</f>
        <v>0</v>
      </c>
      <c r="I247" s="85">
        <f>IF(Table2[[#This Row],[TAXABLE AMOUNT]]= "Discontinued", H247, G247+H247)</f>
        <v>0</v>
      </c>
      <c r="J247" s="52">
        <v>1.125E-2</v>
      </c>
      <c r="K247" s="70">
        <f t="shared" si="5"/>
        <v>0</v>
      </c>
      <c r="L247" s="188"/>
      <c r="M247" s="187"/>
      <c r="N247" s="187"/>
      <c r="O247" s="25"/>
      <c r="P247" s="26">
        <v>50</v>
      </c>
      <c r="Q247" s="26">
        <v>50011568</v>
      </c>
      <c r="R247" s="25"/>
    </row>
    <row r="248" spans="1:18" s="4" customFormat="1" ht="18" customHeight="1" x14ac:dyDescent="0.3">
      <c r="A248" s="182"/>
      <c r="B248" s="182"/>
      <c r="C248" s="183"/>
      <c r="D248" s="40" t="s">
        <v>311</v>
      </c>
      <c r="E248" s="112">
        <v>42826</v>
      </c>
      <c r="F248" s="41">
        <v>569</v>
      </c>
      <c r="G248" s="99">
        <f>IFERROR(VLOOKUP(Table2[[#This Row],[CITY CODE]],'Sales &amp; Purchases Data '!$F:$H, 2, FALSE), "$0.00")</f>
        <v>0</v>
      </c>
      <c r="H248" s="101">
        <f>IFERROR(VLOOKUP(Table2[[#This Row],[CITY CODE]],'Sales &amp; Purchases Data '!$F:$H, 3, FALSE), "$0.00")</f>
        <v>0</v>
      </c>
      <c r="I248" s="85">
        <f>IF(Table2[[#This Row],[TAXABLE AMOUNT]]= "Discontinued", H248, G248+H248)</f>
        <v>0</v>
      </c>
      <c r="J248" s="52">
        <v>1.125E-2</v>
      </c>
      <c r="K248" s="70">
        <f t="shared" si="5"/>
        <v>0</v>
      </c>
      <c r="L248" s="188"/>
      <c r="M248" s="187"/>
      <c r="N248" s="187"/>
      <c r="O248" s="25"/>
      <c r="P248" s="26">
        <v>50</v>
      </c>
      <c r="Q248" s="26">
        <v>50014569</v>
      </c>
      <c r="R248" s="25"/>
    </row>
    <row r="249" spans="1:18" s="4" customFormat="1" ht="18" customHeight="1" x14ac:dyDescent="0.3">
      <c r="A249" s="32"/>
      <c r="B249" s="32"/>
      <c r="C249" s="33"/>
      <c r="D249" s="61" t="s">
        <v>91</v>
      </c>
      <c r="E249" s="118"/>
      <c r="F249" s="63"/>
      <c r="G249" s="64"/>
      <c r="H249" s="92"/>
      <c r="I249" s="89"/>
      <c r="J249" s="59"/>
      <c r="K249" s="66"/>
      <c r="L249" s="188"/>
      <c r="M249" s="187"/>
      <c r="N249" s="187"/>
      <c r="O249" s="25"/>
      <c r="P249" s="26"/>
      <c r="Q249" s="26"/>
      <c r="R249" s="25"/>
    </row>
    <row r="250" spans="1:18" s="4" customFormat="1" ht="18" customHeight="1" x14ac:dyDescent="0.35">
      <c r="A250" s="182"/>
      <c r="B250" s="182"/>
      <c r="C250" s="183"/>
      <c r="D250" s="51" t="s">
        <v>312</v>
      </c>
      <c r="E250" s="119">
        <v>42644</v>
      </c>
      <c r="F250" s="41">
        <v>446</v>
      </c>
      <c r="G250" s="99">
        <f>IFERROR(VLOOKUP(Table2[[#This Row],[CITY CODE]],'Sales &amp; Purchases Data '!$F:$H, 2, FALSE), "$0.00")</f>
        <v>0</v>
      </c>
      <c r="H250" s="101">
        <f>IFERROR(VLOOKUP(Table2[[#This Row],[CITY CODE]],'Sales &amp; Purchases Data '!$F:$H, 3, FALSE), "$0.00")</f>
        <v>0</v>
      </c>
      <c r="I250" s="85">
        <f>IF(Table2[[#This Row],[TAXABLE AMOUNT]]= "Discontinued", H250, G250+H250)</f>
        <v>0</v>
      </c>
      <c r="J250" s="42">
        <v>5.0000000000000001E-3</v>
      </c>
      <c r="K250" s="70">
        <f t="shared" si="5"/>
        <v>0</v>
      </c>
      <c r="L250" s="188"/>
      <c r="M250" s="187"/>
      <c r="N250" s="187"/>
      <c r="O250" s="25"/>
      <c r="P250" s="26">
        <v>52</v>
      </c>
      <c r="Q250" s="26">
        <v>52031446</v>
      </c>
      <c r="R250" s="25"/>
    </row>
    <row r="251" spans="1:18" s="4" customFormat="1" ht="18" customHeight="1" x14ac:dyDescent="0.3">
      <c r="A251" s="182"/>
      <c r="B251" s="182"/>
      <c r="C251" s="183"/>
      <c r="D251" s="40" t="s">
        <v>313</v>
      </c>
      <c r="E251" s="112"/>
      <c r="F251" s="41">
        <v>424</v>
      </c>
      <c r="G251" s="99">
        <f>IFERROR(VLOOKUP(Table2[[#This Row],[CITY CODE]],'Sales &amp; Purchases Data '!$F:$H, 2, FALSE), "$0.00")</f>
        <v>0</v>
      </c>
      <c r="H251" s="101">
        <f>IFERROR(VLOOKUP(Table2[[#This Row],[CITY CODE]],'Sales &amp; Purchases Data '!$F:$H, 3, FALSE), "$0.00")</f>
        <v>0</v>
      </c>
      <c r="I251" s="85">
        <f>IF(Table2[[#This Row],[TAXABLE AMOUNT]]= "Discontinued", H251, G251+H251)</f>
        <v>0</v>
      </c>
      <c r="J251" s="50">
        <v>2.5000000000000001E-3</v>
      </c>
      <c r="K251" s="70">
        <f t="shared" si="5"/>
        <v>0</v>
      </c>
      <c r="L251" s="188"/>
      <c r="M251" s="187"/>
      <c r="N251" s="187"/>
      <c r="O251" s="25"/>
      <c r="P251" s="26">
        <v>52</v>
      </c>
      <c r="Q251" s="26">
        <v>52040424</v>
      </c>
      <c r="R251" s="25"/>
    </row>
    <row r="252" spans="1:18" s="4" customFormat="1" ht="18" customHeight="1" x14ac:dyDescent="0.3">
      <c r="A252" s="182"/>
      <c r="B252" s="182"/>
      <c r="C252" s="183"/>
      <c r="D252" s="43" t="s">
        <v>25</v>
      </c>
      <c r="E252" s="117"/>
      <c r="F252" s="41">
        <v>162</v>
      </c>
      <c r="G252" s="99">
        <f>IFERROR(VLOOKUP(Table2[[#This Row],[CITY CODE]],'Sales &amp; Purchases Data '!$F:$H, 2, FALSE), "$0.00")</f>
        <v>0</v>
      </c>
      <c r="H252" s="101">
        <f>IFERROR(VLOOKUP(Table2[[#This Row],[CITY CODE]],'Sales &amp; Purchases Data '!$F:$H, 3, FALSE), "$0.00")</f>
        <v>0</v>
      </c>
      <c r="I252" s="85">
        <f>IF(Table2[[#This Row],[TAXABLE AMOUNT]]= "Discontinued", H252, G252+H252)</f>
        <v>0</v>
      </c>
      <c r="J252" s="42">
        <v>5.0000000000000001E-3</v>
      </c>
      <c r="K252" s="70">
        <f t="shared" si="5"/>
        <v>0</v>
      </c>
      <c r="L252" s="188"/>
      <c r="M252" s="187"/>
      <c r="N252" s="187"/>
      <c r="O252" s="25"/>
      <c r="P252" s="26">
        <v>54</v>
      </c>
      <c r="Q252" s="26">
        <v>54998162</v>
      </c>
      <c r="R252" s="25"/>
    </row>
    <row r="253" spans="1:18" s="4" customFormat="1" ht="18" customHeight="1" x14ac:dyDescent="0.3">
      <c r="A253" s="182"/>
      <c r="B253" s="182"/>
      <c r="C253" s="183"/>
      <c r="D253" s="40" t="s">
        <v>314</v>
      </c>
      <c r="E253" s="112"/>
      <c r="F253" s="41">
        <v>165</v>
      </c>
      <c r="G253" s="99">
        <f>IFERROR(VLOOKUP(Table2[[#This Row],[CITY CODE]],'Sales &amp; Purchases Data '!$F:$H, 2, FALSE), "$0.00")</f>
        <v>0</v>
      </c>
      <c r="H253" s="101">
        <f>IFERROR(VLOOKUP(Table2[[#This Row],[CITY CODE]],'Sales &amp; Purchases Data '!$F:$H, 3, FALSE), "$0.00")</f>
        <v>0</v>
      </c>
      <c r="I253" s="85">
        <f>IF(Table2[[#This Row],[TAXABLE AMOUNT]]= "Discontinued", H253, G253+H253)</f>
        <v>0</v>
      </c>
      <c r="J253" s="50">
        <v>1.2500000000000001E-2</v>
      </c>
      <c r="K253" s="70">
        <f t="shared" si="5"/>
        <v>0</v>
      </c>
      <c r="L253" s="188"/>
      <c r="M253" s="187"/>
      <c r="N253" s="187"/>
      <c r="O253" s="25"/>
      <c r="P253" s="26">
        <v>54</v>
      </c>
      <c r="Q253" s="26">
        <v>54051165</v>
      </c>
      <c r="R253" s="25"/>
    </row>
    <row r="254" spans="1:18" s="4" customFormat="1" ht="18" customHeight="1" x14ac:dyDescent="0.3">
      <c r="A254" s="182"/>
      <c r="B254" s="182"/>
      <c r="C254" s="183"/>
      <c r="D254" s="40" t="s">
        <v>315</v>
      </c>
      <c r="E254" s="112">
        <v>43191</v>
      </c>
      <c r="F254" s="41">
        <v>629</v>
      </c>
      <c r="G254" s="99">
        <f>IFERROR(VLOOKUP(Table2[[#This Row],[CITY CODE]],'Sales &amp; Purchases Data '!$F:$H, 2, FALSE), "$0.00")</f>
        <v>0</v>
      </c>
      <c r="H254" s="101">
        <f>IFERROR(VLOOKUP(Table2[[#This Row],[CITY CODE]],'Sales &amp; Purchases Data '!$F:$H, 3, FALSE), "$0.00")</f>
        <v>0</v>
      </c>
      <c r="I254" s="85">
        <f>IF(Table2[[#This Row],[TAXABLE AMOUNT]]= "Discontinued", H254, G254+H254)</f>
        <v>0</v>
      </c>
      <c r="J254" s="42">
        <v>1.4999999999999999E-2</v>
      </c>
      <c r="K254" s="70">
        <f t="shared" si="5"/>
        <v>0</v>
      </c>
      <c r="L254" s="188"/>
      <c r="M254" s="187"/>
      <c r="N254" s="187"/>
      <c r="O254" s="25"/>
      <c r="P254" s="26">
        <v>54</v>
      </c>
      <c r="Q254" s="26">
        <v>54058629</v>
      </c>
      <c r="R254" s="25"/>
    </row>
    <row r="255" spans="1:18" s="4" customFormat="1" ht="18" customHeight="1" x14ac:dyDescent="0.3">
      <c r="A255" s="182"/>
      <c r="B255" s="182"/>
      <c r="C255" s="183"/>
      <c r="D255" s="40" t="s">
        <v>316</v>
      </c>
      <c r="E255" s="112">
        <v>43009</v>
      </c>
      <c r="F255" s="41">
        <v>607</v>
      </c>
      <c r="G255" s="99">
        <f>IFERROR(VLOOKUP(Table2[[#This Row],[CITY CODE]],'Sales &amp; Purchases Data '!$F:$H, 2, FALSE), "$0.00")</f>
        <v>0</v>
      </c>
      <c r="H255" s="101">
        <f>IFERROR(VLOOKUP(Table2[[#This Row],[CITY CODE]],'Sales &amp; Purchases Data '!$F:$H, 3, FALSE), "$0.00")</f>
        <v>0</v>
      </c>
      <c r="I255" s="85">
        <f>IF(Table2[[#This Row],[TAXABLE AMOUNT]]= "Discontinued", H255, G255+H255)</f>
        <v>0</v>
      </c>
      <c r="J255" s="42">
        <v>1.4999999999999999E-2</v>
      </c>
      <c r="K255" s="70">
        <f t="shared" si="5"/>
        <v>0</v>
      </c>
      <c r="L255" s="188"/>
      <c r="M255" s="187"/>
      <c r="N255" s="187"/>
      <c r="O255" s="25"/>
      <c r="P255" s="26">
        <v>54</v>
      </c>
      <c r="Q255" s="26">
        <v>54053607</v>
      </c>
      <c r="R255" s="25"/>
    </row>
    <row r="256" spans="1:18" s="4" customFormat="1" ht="18" customHeight="1" x14ac:dyDescent="0.3">
      <c r="A256" s="182"/>
      <c r="B256" s="182"/>
      <c r="C256" s="183"/>
      <c r="D256" s="40" t="s">
        <v>317</v>
      </c>
      <c r="E256" s="112">
        <v>43556</v>
      </c>
      <c r="F256" s="41">
        <v>734</v>
      </c>
      <c r="G256" s="99">
        <f>IFERROR(VLOOKUP(Table2[[#This Row],[CITY CODE]],'Sales &amp; Purchases Data '!$F:$H, 2, FALSE), "$0.00")</f>
        <v>0</v>
      </c>
      <c r="H256" s="101">
        <f>IFERROR(VLOOKUP(Table2[[#This Row],[CITY CODE]],'Sales &amp; Purchases Data '!$F:$H, 3, FALSE), "$0.00")</f>
        <v>0</v>
      </c>
      <c r="I256" s="85">
        <f>IF(Table2[[#This Row],[TAXABLE AMOUNT]]= "Discontinued", H256, G256+H256)</f>
        <v>0</v>
      </c>
      <c r="J256" s="45">
        <v>0.02</v>
      </c>
      <c r="K256" s="70">
        <f t="shared" si="5"/>
        <v>0</v>
      </c>
      <c r="L256" s="188"/>
      <c r="M256" s="187"/>
      <c r="N256" s="187"/>
      <c r="O256" s="25"/>
      <c r="P256" s="26">
        <v>54</v>
      </c>
      <c r="Q256" s="26">
        <v>54054734</v>
      </c>
      <c r="R256" s="25"/>
    </row>
    <row r="257" spans="1:18" s="4" customFormat="1" ht="18" customHeight="1" x14ac:dyDescent="0.3">
      <c r="A257" s="182"/>
      <c r="B257" s="182"/>
      <c r="C257" s="183"/>
      <c r="D257" s="40" t="s">
        <v>318</v>
      </c>
      <c r="E257" s="112"/>
      <c r="F257" s="41">
        <v>167</v>
      </c>
      <c r="G257" s="99">
        <f>IFERROR(VLOOKUP(Table2[[#This Row],[CITY CODE]],'Sales &amp; Purchases Data '!$F:$H, 2, FALSE), "$0.00")</f>
        <v>0</v>
      </c>
      <c r="H257" s="101">
        <f>IFERROR(VLOOKUP(Table2[[#This Row],[CITY CODE]],'Sales &amp; Purchases Data '!$F:$H, 3, FALSE), "$0.00")</f>
        <v>0</v>
      </c>
      <c r="I257" s="85">
        <f>IF(Table2[[#This Row],[TAXABLE AMOUNT]]= "Discontinued", H257, G257+H257)</f>
        <v>0</v>
      </c>
      <c r="J257" s="45">
        <v>0.01</v>
      </c>
      <c r="K257" s="70">
        <f t="shared" si="5"/>
        <v>0</v>
      </c>
      <c r="L257" s="188"/>
      <c r="M257" s="187"/>
      <c r="N257" s="187"/>
      <c r="O257" s="25"/>
      <c r="P257" s="26">
        <v>54</v>
      </c>
      <c r="Q257" s="26">
        <v>54055167</v>
      </c>
      <c r="R257" s="25"/>
    </row>
    <row r="258" spans="1:18" s="4" customFormat="1" ht="18" customHeight="1" x14ac:dyDescent="0.3">
      <c r="A258" s="182"/>
      <c r="B258" s="182"/>
      <c r="C258" s="183"/>
      <c r="D258" s="40" t="s">
        <v>319</v>
      </c>
      <c r="E258" s="112">
        <v>42826</v>
      </c>
      <c r="F258" s="41">
        <v>571</v>
      </c>
      <c r="G258" s="99">
        <f>IFERROR(VLOOKUP(Table2[[#This Row],[CITY CODE]],'Sales &amp; Purchases Data '!$F:$H, 2, FALSE), "$0.00")</f>
        <v>0</v>
      </c>
      <c r="H258" s="101">
        <f>IFERROR(VLOOKUP(Table2[[#This Row],[CITY CODE]],'Sales &amp; Purchases Data '!$F:$H, 3, FALSE), "$0.00")</f>
        <v>0</v>
      </c>
      <c r="I258" s="85">
        <f>IF(Table2[[#This Row],[TAXABLE AMOUNT]]= "Discontinued", H258, G258+H258)</f>
        <v>0</v>
      </c>
      <c r="J258" s="50">
        <v>1.2500000000000001E-2</v>
      </c>
      <c r="K258" s="70">
        <f t="shared" si="5"/>
        <v>0</v>
      </c>
      <c r="L258" s="188"/>
      <c r="M258" s="187"/>
      <c r="N258" s="187"/>
      <c r="O258" s="25"/>
      <c r="P258" s="26">
        <v>54</v>
      </c>
      <c r="Q258" s="26">
        <v>54056571</v>
      </c>
      <c r="R258" s="25"/>
    </row>
    <row r="259" spans="1:18" s="4" customFormat="1" ht="18" customHeight="1" x14ac:dyDescent="0.3">
      <c r="A259" s="182"/>
      <c r="B259" s="182"/>
      <c r="C259" s="183"/>
      <c r="D259" s="40" t="s">
        <v>320</v>
      </c>
      <c r="E259" s="112">
        <v>43191</v>
      </c>
      <c r="F259" s="41">
        <v>627</v>
      </c>
      <c r="G259" s="99">
        <f>IFERROR(VLOOKUP(Table2[[#This Row],[CITY CODE]],'Sales &amp; Purchases Data '!$F:$H, 2, FALSE), "$0.00")</f>
        <v>0</v>
      </c>
      <c r="H259" s="101">
        <f>IFERROR(VLOOKUP(Table2[[#This Row],[CITY CODE]],'Sales &amp; Purchases Data '!$F:$H, 3, FALSE), "$0.00")</f>
        <v>0</v>
      </c>
      <c r="I259" s="85">
        <f>IF(Table2[[#This Row],[TAXABLE AMOUNT]]= "Discontinued", H259, G259+H259)</f>
        <v>0</v>
      </c>
      <c r="J259" s="42">
        <v>1.4999999999999999E-2</v>
      </c>
      <c r="K259" s="70">
        <f t="shared" si="5"/>
        <v>0</v>
      </c>
      <c r="L259" s="188"/>
      <c r="M259" s="187"/>
      <c r="N259" s="187"/>
      <c r="O259" s="25"/>
      <c r="P259" s="26">
        <v>54</v>
      </c>
      <c r="Q259" s="26">
        <v>54057627</v>
      </c>
      <c r="R259" s="25"/>
    </row>
    <row r="260" spans="1:18" s="4" customFormat="1" ht="18" customHeight="1" x14ac:dyDescent="0.3">
      <c r="A260" s="32"/>
      <c r="B260" s="32"/>
      <c r="C260" s="33"/>
      <c r="D260" s="61" t="s">
        <v>92</v>
      </c>
      <c r="E260" s="123"/>
      <c r="F260" s="67"/>
      <c r="G260" s="68"/>
      <c r="H260" s="93"/>
      <c r="I260" s="90"/>
      <c r="J260" s="35"/>
      <c r="K260" s="73"/>
      <c r="L260" s="188"/>
      <c r="M260" s="187"/>
      <c r="N260" s="187"/>
      <c r="O260" s="25"/>
      <c r="P260" s="26"/>
      <c r="Q260" s="26"/>
      <c r="R260" s="25"/>
    </row>
    <row r="261" spans="1:18" s="4" customFormat="1" ht="18" customHeight="1" x14ac:dyDescent="0.35">
      <c r="A261" s="182"/>
      <c r="B261" s="182"/>
      <c r="C261" s="183"/>
      <c r="D261" s="51" t="s">
        <v>321</v>
      </c>
      <c r="E261" s="112"/>
      <c r="F261" s="49">
        <v>93</v>
      </c>
      <c r="G261" s="99">
        <f>IFERROR(VLOOKUP(Table2[[#This Row],[CITY CODE]],'Sales &amp; Purchases Data '!$F:$H, 2, FALSE), "$0.00")</f>
        <v>0</v>
      </c>
      <c r="H261" s="101">
        <f>IFERROR(VLOOKUP(Table2[[#This Row],[CITY CODE]],'Sales &amp; Purchases Data '!$F:$H, 3, FALSE), "$0.00")</f>
        <v>0</v>
      </c>
      <c r="I261" s="85">
        <f>IF(Table2[[#This Row],[TAXABLE AMOUNT]]= "Discontinued", H261, G261+H261)</f>
        <v>0</v>
      </c>
      <c r="J261" s="42">
        <v>5.0000000000000001E-3</v>
      </c>
      <c r="K261" s="70">
        <f t="shared" si="5"/>
        <v>0</v>
      </c>
      <c r="L261" s="188"/>
      <c r="M261" s="187"/>
      <c r="N261" s="187"/>
      <c r="O261" s="25"/>
      <c r="P261" s="26">
        <v>55</v>
      </c>
      <c r="Q261" s="26">
        <v>55041093</v>
      </c>
      <c r="R261" s="25"/>
    </row>
    <row r="262" spans="1:18" s="4" customFormat="1" ht="18" customHeight="1" x14ac:dyDescent="0.3">
      <c r="A262" s="32"/>
      <c r="B262" s="32"/>
      <c r="C262" s="33"/>
      <c r="D262" s="65" t="s">
        <v>93</v>
      </c>
      <c r="E262" s="124"/>
      <c r="F262" s="67"/>
      <c r="G262" s="68"/>
      <c r="H262" s="93"/>
      <c r="I262" s="90"/>
      <c r="J262" s="35"/>
      <c r="K262" s="73"/>
      <c r="L262" s="188"/>
      <c r="M262" s="187"/>
      <c r="N262" s="187"/>
      <c r="O262" s="25"/>
      <c r="P262" s="26"/>
      <c r="Q262" s="26"/>
      <c r="R262" s="25"/>
    </row>
    <row r="263" spans="1:18" s="4" customFormat="1" ht="18" customHeight="1" x14ac:dyDescent="0.35">
      <c r="A263" s="182"/>
      <c r="B263" s="182"/>
      <c r="C263" s="183"/>
      <c r="D263" s="51" t="s">
        <v>322</v>
      </c>
      <c r="E263" s="112"/>
      <c r="F263" s="41">
        <v>213</v>
      </c>
      <c r="G263" s="99">
        <f>IFERROR(VLOOKUP(Table2[[#This Row],[CITY CODE]],'Sales &amp; Purchases Data '!$F:$H, 2, FALSE), "$0.00")</f>
        <v>0</v>
      </c>
      <c r="H263" s="101">
        <f>IFERROR(VLOOKUP(Table2[[#This Row],[CITY CODE]],'Sales &amp; Purchases Data '!$F:$H, 3, FALSE), "$0.00")</f>
        <v>0</v>
      </c>
      <c r="I263" s="85">
        <f>IF(Table2[[#This Row],[TAXABLE AMOUNT]]= "Discontinued", H263, G263+H263)</f>
        <v>0</v>
      </c>
      <c r="J263" s="42">
        <v>5.0000000000000001E-3</v>
      </c>
      <c r="K263" s="70">
        <f t="shared" si="5"/>
        <v>0</v>
      </c>
      <c r="L263" s="188"/>
      <c r="M263" s="187"/>
      <c r="N263" s="187"/>
      <c r="O263" s="25"/>
      <c r="P263" s="26">
        <v>56</v>
      </c>
      <c r="Q263" s="26">
        <v>56013213</v>
      </c>
      <c r="R263" s="25"/>
    </row>
    <row r="264" spans="1:18" s="4" customFormat="1" ht="18" customHeight="1" x14ac:dyDescent="0.3">
      <c r="A264" s="182"/>
      <c r="B264" s="182"/>
      <c r="C264" s="183"/>
      <c r="D264" s="40" t="s">
        <v>323</v>
      </c>
      <c r="E264" s="112">
        <v>43556</v>
      </c>
      <c r="F264" s="41">
        <v>736</v>
      </c>
      <c r="G264" s="99">
        <f>IFERROR(VLOOKUP(Table2[[#This Row],[CITY CODE]],'Sales &amp; Purchases Data '!$F:$H, 2, FALSE), "$0.00")</f>
        <v>0</v>
      </c>
      <c r="H264" s="101">
        <f>IFERROR(VLOOKUP(Table2[[#This Row],[CITY CODE]],'Sales &amp; Purchases Data '!$F:$H, 3, FALSE), "$0.00")</f>
        <v>0</v>
      </c>
      <c r="I264" s="85">
        <f>IF(Table2[[#This Row],[TAXABLE AMOUNT]]= "Discontinued", H264, G264+H264)</f>
        <v>0</v>
      </c>
      <c r="J264" s="42">
        <v>1.4999999999999999E-2</v>
      </c>
      <c r="K264" s="70">
        <f t="shared" si="5"/>
        <v>0</v>
      </c>
      <c r="L264" s="188"/>
      <c r="M264" s="187"/>
      <c r="N264" s="187"/>
      <c r="O264" s="25"/>
      <c r="P264" s="26">
        <v>56</v>
      </c>
      <c r="Q264" s="26">
        <v>56014736</v>
      </c>
      <c r="R264" s="25"/>
    </row>
    <row r="265" spans="1:18" s="4" customFormat="1" ht="18" customHeight="1" x14ac:dyDescent="0.3">
      <c r="A265" s="182"/>
      <c r="B265" s="182"/>
      <c r="C265" s="183"/>
      <c r="D265" s="40" t="s">
        <v>324</v>
      </c>
      <c r="E265" s="112">
        <v>42826</v>
      </c>
      <c r="F265" s="41">
        <v>572</v>
      </c>
      <c r="G265" s="99">
        <f>IFERROR(VLOOKUP(Table2[[#This Row],[CITY CODE]],'Sales &amp; Purchases Data '!$F:$H, 2, FALSE), "$0.00")</f>
        <v>0</v>
      </c>
      <c r="H265" s="101">
        <f>IFERROR(VLOOKUP(Table2[[#This Row],[CITY CODE]],'Sales &amp; Purchases Data '!$F:$H, 3, FALSE), "$0.00")</f>
        <v>0</v>
      </c>
      <c r="I265" s="85">
        <f>IF(Table2[[#This Row],[TAXABLE AMOUNT]]= "Discontinued", H265, G265+H265)</f>
        <v>0</v>
      </c>
      <c r="J265" s="45">
        <v>0.01</v>
      </c>
      <c r="K265" s="70">
        <f t="shared" si="5"/>
        <v>0</v>
      </c>
      <c r="L265" s="188"/>
      <c r="M265" s="187"/>
      <c r="N265" s="187"/>
      <c r="O265" s="25"/>
      <c r="P265" s="26">
        <v>56</v>
      </c>
      <c r="Q265" s="26">
        <v>56015572</v>
      </c>
      <c r="R265" s="25"/>
    </row>
    <row r="266" spans="1:18" s="4" customFormat="1" ht="18" customHeight="1" x14ac:dyDescent="0.3">
      <c r="A266" s="182"/>
      <c r="B266" s="182"/>
      <c r="C266" s="183"/>
      <c r="D266" s="40" t="s">
        <v>325</v>
      </c>
      <c r="E266" s="112">
        <v>42826</v>
      </c>
      <c r="F266" s="41">
        <v>573</v>
      </c>
      <c r="G266" s="99">
        <f>IFERROR(VLOOKUP(Table2[[#This Row],[CITY CODE]],'Sales &amp; Purchases Data '!$F:$H, 2, FALSE), "$0.00")</f>
        <v>0</v>
      </c>
      <c r="H266" s="101">
        <f>IFERROR(VLOOKUP(Table2[[#This Row],[CITY CODE]],'Sales &amp; Purchases Data '!$F:$H, 3, FALSE), "$0.00")</f>
        <v>0</v>
      </c>
      <c r="I266" s="85">
        <f>IF(Table2[[#This Row],[TAXABLE AMOUNT]]= "Discontinued", H266, G266+H266)</f>
        <v>0</v>
      </c>
      <c r="J266" s="42">
        <v>5.0000000000000001E-3</v>
      </c>
      <c r="K266" s="70">
        <f t="shared" si="5"/>
        <v>0</v>
      </c>
      <c r="L266" s="188"/>
      <c r="M266" s="187"/>
      <c r="N266" s="187"/>
      <c r="O266" s="25"/>
      <c r="P266" s="26">
        <v>56</v>
      </c>
      <c r="Q266" s="26">
        <v>56020573</v>
      </c>
      <c r="R266" s="25"/>
    </row>
    <row r="267" spans="1:18" s="4" customFormat="1" ht="18" customHeight="1" x14ac:dyDescent="0.3">
      <c r="A267" s="32"/>
      <c r="B267" s="32"/>
      <c r="C267" s="33"/>
      <c r="D267" s="61" t="s">
        <v>94</v>
      </c>
      <c r="E267" s="123"/>
      <c r="F267" s="67"/>
      <c r="G267" s="68"/>
      <c r="H267" s="93"/>
      <c r="I267" s="90"/>
      <c r="J267" s="35"/>
      <c r="K267" s="73"/>
      <c r="L267" s="188"/>
      <c r="M267" s="187"/>
      <c r="N267" s="187"/>
      <c r="O267" s="25"/>
      <c r="P267" s="26"/>
      <c r="Q267" s="26"/>
      <c r="R267" s="25"/>
    </row>
    <row r="268" spans="1:18" s="4" customFormat="1" ht="18" customHeight="1" x14ac:dyDescent="0.35">
      <c r="A268" s="182"/>
      <c r="B268" s="182"/>
      <c r="C268" s="183"/>
      <c r="D268" s="51" t="s">
        <v>326</v>
      </c>
      <c r="E268" s="112"/>
      <c r="F268" s="41">
        <v>376</v>
      </c>
      <c r="G268" s="99">
        <f>IFERROR(VLOOKUP(Table2[[#This Row],[CITY CODE]],'Sales &amp; Purchases Data '!$F:$H, 2, FALSE), "$0.00")</f>
        <v>0</v>
      </c>
      <c r="H268" s="101">
        <f>IFERROR(VLOOKUP(Table2[[#This Row],[CITY CODE]],'Sales &amp; Purchases Data '!$F:$H, 3, FALSE), "$0.00")</f>
        <v>0</v>
      </c>
      <c r="I268" s="85">
        <f>IF(Table2[[#This Row],[TAXABLE AMOUNT]]= "Discontinued", H268, G268+H268)</f>
        <v>0</v>
      </c>
      <c r="J268" s="45">
        <v>0.01</v>
      </c>
      <c r="K268" s="70">
        <f t="shared" si="5"/>
        <v>0</v>
      </c>
      <c r="L268" s="188"/>
      <c r="M268" s="187"/>
      <c r="N268" s="187"/>
      <c r="O268" s="25"/>
      <c r="P268" s="26">
        <v>57</v>
      </c>
      <c r="Q268" s="26">
        <v>57026376</v>
      </c>
      <c r="R268" s="25"/>
    </row>
    <row r="269" spans="1:18" s="4" customFormat="1" ht="18" customHeight="1" x14ac:dyDescent="0.3">
      <c r="A269" s="182"/>
      <c r="B269" s="182"/>
      <c r="C269" s="183"/>
      <c r="D269" s="40" t="s">
        <v>327</v>
      </c>
      <c r="E269" s="112">
        <v>43556</v>
      </c>
      <c r="F269" s="41">
        <v>738</v>
      </c>
      <c r="G269" s="99">
        <f>IFERROR(VLOOKUP(Table2[[#This Row],[CITY CODE]],'Sales &amp; Purchases Data '!$F:$H, 2, FALSE), "$0.00")</f>
        <v>0</v>
      </c>
      <c r="H269" s="101">
        <f>IFERROR(VLOOKUP(Table2[[#This Row],[CITY CODE]],'Sales &amp; Purchases Data '!$F:$H, 3, FALSE), "$0.00")</f>
        <v>0</v>
      </c>
      <c r="I269" s="85">
        <f>IF(Table2[[#This Row],[TAXABLE AMOUNT]]= "Discontinued", H269, G269+H269)</f>
        <v>0</v>
      </c>
      <c r="J269" s="45">
        <v>0.01</v>
      </c>
      <c r="K269" s="70">
        <f t="shared" ref="K269:K274" si="6">I269*J269</f>
        <v>0</v>
      </c>
      <c r="L269" s="188"/>
      <c r="M269" s="187"/>
      <c r="N269" s="187"/>
      <c r="O269" s="25"/>
      <c r="P269" s="26">
        <v>57</v>
      </c>
      <c r="Q269" s="26">
        <v>57029738</v>
      </c>
      <c r="R269" s="25"/>
    </row>
    <row r="270" spans="1:18" s="4" customFormat="1" ht="18" customHeight="1" x14ac:dyDescent="0.3">
      <c r="A270" s="182"/>
      <c r="B270" s="182"/>
      <c r="C270" s="183"/>
      <c r="D270" s="40" t="s">
        <v>328</v>
      </c>
      <c r="E270" s="112"/>
      <c r="F270" s="41">
        <v>236</v>
      </c>
      <c r="G270" s="99">
        <f>IFERROR(VLOOKUP(Table2[[#This Row],[CITY CODE]],'Sales &amp; Purchases Data '!$F:$H, 2, FALSE), "$0.00")</f>
        <v>0</v>
      </c>
      <c r="H270" s="101">
        <f>IFERROR(VLOOKUP(Table2[[#This Row],[CITY CODE]],'Sales &amp; Purchases Data '!$F:$H, 3, FALSE), "$0.00")</f>
        <v>0</v>
      </c>
      <c r="I270" s="85">
        <f>IF(Table2[[#This Row],[TAXABLE AMOUNT]]= "Discontinued", H270, G270+H270)</f>
        <v>0</v>
      </c>
      <c r="J270" s="50">
        <v>7.4999999999999997E-3</v>
      </c>
      <c r="K270" s="70">
        <f t="shared" si="6"/>
        <v>0</v>
      </c>
      <c r="L270" s="188"/>
      <c r="M270" s="187"/>
      <c r="N270" s="187"/>
      <c r="O270" s="25"/>
      <c r="P270" s="26">
        <v>57</v>
      </c>
      <c r="Q270" s="26">
        <v>57028236</v>
      </c>
      <c r="R270" s="25"/>
    </row>
    <row r="271" spans="1:18" s="4" customFormat="1" ht="18" customHeight="1" x14ac:dyDescent="0.3">
      <c r="A271" s="32"/>
      <c r="B271" s="32"/>
      <c r="C271" s="33"/>
      <c r="D271" s="61" t="s">
        <v>95</v>
      </c>
      <c r="E271" s="123"/>
      <c r="F271" s="67"/>
      <c r="G271" s="68"/>
      <c r="H271" s="93"/>
      <c r="I271" s="90"/>
      <c r="J271" s="35"/>
      <c r="K271" s="73"/>
      <c r="L271" s="188"/>
      <c r="M271" s="187"/>
      <c r="N271" s="187"/>
      <c r="O271" s="25"/>
      <c r="P271" s="26"/>
      <c r="Q271" s="26"/>
      <c r="R271" s="25"/>
    </row>
    <row r="272" spans="1:18" s="4" customFormat="1" ht="18" customHeight="1" x14ac:dyDescent="0.35">
      <c r="A272" s="182"/>
      <c r="B272" s="182"/>
      <c r="C272" s="183"/>
      <c r="D272" s="51" t="s">
        <v>107</v>
      </c>
      <c r="E272" s="119">
        <v>43556</v>
      </c>
      <c r="F272" s="41">
        <v>739</v>
      </c>
      <c r="G272" s="99">
        <f>IFERROR(VLOOKUP(Table2[[#This Row],[CITY CODE]],'Sales &amp; Purchases Data '!$F:$H, 2, FALSE), "$0.00")</f>
        <v>0</v>
      </c>
      <c r="H272" s="101">
        <f>IFERROR(VLOOKUP(Table2[[#This Row],[CITY CODE]],'Sales &amp; Purchases Data '!$F:$H, 3, FALSE), "$0.00")</f>
        <v>0</v>
      </c>
      <c r="I272" s="85">
        <f>IF(Table2[[#This Row],[TAXABLE AMOUNT]]= "Discontinued", H272, G272+H272)</f>
        <v>0</v>
      </c>
      <c r="J272" s="45">
        <v>0.01</v>
      </c>
      <c r="K272" s="70">
        <f t="shared" si="6"/>
        <v>0</v>
      </c>
      <c r="L272" s="188"/>
      <c r="M272" s="187"/>
      <c r="N272" s="187"/>
      <c r="O272" s="25"/>
      <c r="P272" s="26">
        <v>58</v>
      </c>
      <c r="Q272" s="26">
        <v>58998739</v>
      </c>
      <c r="R272" s="25"/>
    </row>
    <row r="273" spans="1:18" s="4" customFormat="1" ht="18" customHeight="1" x14ac:dyDescent="0.3">
      <c r="A273" s="182"/>
      <c r="B273" s="182"/>
      <c r="C273" s="183"/>
      <c r="D273" s="40" t="s">
        <v>329</v>
      </c>
      <c r="E273" s="112">
        <v>42644</v>
      </c>
      <c r="F273" s="41">
        <v>447</v>
      </c>
      <c r="G273" s="99">
        <f>IFERROR(VLOOKUP(Table2[[#This Row],[CITY CODE]],'Sales &amp; Purchases Data '!$F:$H, 2, FALSE), "$0.00")</f>
        <v>0</v>
      </c>
      <c r="H273" s="101">
        <f>IFERROR(VLOOKUP(Table2[[#This Row],[CITY CODE]],'Sales &amp; Purchases Data '!$F:$H, 3, FALSE), "$0.00")</f>
        <v>0</v>
      </c>
      <c r="I273" s="85">
        <f>IF(Table2[[#This Row],[TAXABLE AMOUNT]]= "Discontinued", H273, G273+H273)</f>
        <v>0</v>
      </c>
      <c r="J273" s="45">
        <v>0.01</v>
      </c>
      <c r="K273" s="70">
        <f t="shared" si="6"/>
        <v>0</v>
      </c>
      <c r="L273" s="188"/>
      <c r="M273" s="187"/>
      <c r="N273" s="187"/>
      <c r="O273" s="25"/>
      <c r="P273" s="26">
        <v>58</v>
      </c>
      <c r="Q273" s="26">
        <v>58060447</v>
      </c>
      <c r="R273" s="25"/>
    </row>
    <row r="274" spans="1:18" s="4" customFormat="1" ht="18" customHeight="1" thickBot="1" x14ac:dyDescent="0.35">
      <c r="A274" s="182"/>
      <c r="B274" s="182"/>
      <c r="C274" s="183"/>
      <c r="D274" s="54" t="s">
        <v>330</v>
      </c>
      <c r="E274" s="125"/>
      <c r="F274" s="55">
        <v>265</v>
      </c>
      <c r="G274" s="103">
        <f>IFERROR(VLOOKUP(Table2[[#This Row],[CITY CODE]],'Sales &amp; Purchases Data '!$F:$H, 2, FALSE), "$0.00")</f>
        <v>0</v>
      </c>
      <c r="H274" s="104">
        <f>IFERROR(VLOOKUP(Table2[[#This Row],[CITY CODE]],'Sales &amp; Purchases Data '!$F:$H, 3, FALSE), "$0.00")</f>
        <v>0</v>
      </c>
      <c r="I274" s="91">
        <f>IF(Table2[[#This Row],[TAXABLE AMOUNT]]= "Discontinued", H274, G274+H274)</f>
        <v>0</v>
      </c>
      <c r="J274" s="56">
        <v>5.0000000000000001E-3</v>
      </c>
      <c r="K274" s="74">
        <f t="shared" si="6"/>
        <v>0</v>
      </c>
      <c r="L274" s="188"/>
      <c r="M274" s="187"/>
      <c r="N274" s="187"/>
      <c r="O274" s="25"/>
      <c r="P274" s="26">
        <v>58</v>
      </c>
      <c r="Q274" s="26">
        <v>58021265</v>
      </c>
      <c r="R274" s="25"/>
    </row>
    <row r="275" spans="1:18" ht="14.25" customHeight="1" thickTop="1" x14ac:dyDescent="0.3">
      <c r="D275" s="189" t="s">
        <v>113</v>
      </c>
      <c r="E275" s="190"/>
      <c r="F275" s="190"/>
      <c r="G275" s="190"/>
      <c r="H275" s="190"/>
      <c r="I275" s="190"/>
      <c r="J275" s="190"/>
      <c r="K275" s="190"/>
    </row>
    <row r="276" spans="1:18" x14ac:dyDescent="0.3">
      <c r="D276" s="190"/>
      <c r="E276" s="190"/>
      <c r="F276" s="190"/>
      <c r="G276" s="190"/>
      <c r="H276" s="190"/>
      <c r="I276" s="190"/>
      <c r="J276" s="190"/>
      <c r="K276" s="190"/>
    </row>
    <row r="277" spans="1:18" x14ac:dyDescent="0.3">
      <c r="D277" s="190"/>
      <c r="E277" s="190"/>
      <c r="F277" s="190"/>
      <c r="G277" s="190"/>
      <c r="H277" s="190"/>
      <c r="I277" s="190"/>
      <c r="J277" s="190"/>
      <c r="K277" s="190"/>
    </row>
    <row r="278" spans="1:18" x14ac:dyDescent="0.3">
      <c r="D278" s="190"/>
      <c r="E278" s="190"/>
      <c r="F278" s="190"/>
      <c r="G278" s="190"/>
      <c r="H278" s="190"/>
      <c r="I278" s="190"/>
      <c r="J278" s="190"/>
      <c r="K278" s="190"/>
    </row>
    <row r="279" spans="1:18" x14ac:dyDescent="0.3">
      <c r="D279" s="190"/>
      <c r="E279" s="190"/>
      <c r="F279" s="190"/>
      <c r="G279" s="190"/>
      <c r="H279" s="190"/>
      <c r="I279" s="190"/>
      <c r="J279" s="190"/>
      <c r="K279" s="190"/>
    </row>
    <row r="280" spans="1:18" x14ac:dyDescent="0.3">
      <c r="D280" s="190"/>
      <c r="E280" s="190"/>
      <c r="F280" s="190"/>
      <c r="G280" s="190"/>
      <c r="H280" s="190"/>
      <c r="I280" s="190"/>
      <c r="J280" s="190"/>
      <c r="K280" s="190"/>
    </row>
    <row r="281" spans="1:18" x14ac:dyDescent="0.3">
      <c r="D281" s="190"/>
      <c r="E281" s="190"/>
      <c r="F281" s="190"/>
      <c r="G281" s="190"/>
      <c r="H281" s="190"/>
      <c r="I281" s="190"/>
      <c r="J281" s="190"/>
      <c r="K281" s="190"/>
    </row>
    <row r="282" spans="1:18" x14ac:dyDescent="0.3">
      <c r="D282" s="190"/>
      <c r="E282" s="190"/>
      <c r="F282" s="190"/>
      <c r="G282" s="190"/>
      <c r="H282" s="190"/>
      <c r="I282" s="190"/>
      <c r="J282" s="190"/>
      <c r="K282" s="190"/>
    </row>
    <row r="283" spans="1:18" x14ac:dyDescent="0.3">
      <c r="D283" s="190"/>
      <c r="E283" s="190"/>
      <c r="F283" s="190"/>
      <c r="G283" s="190"/>
      <c r="H283" s="190"/>
      <c r="I283" s="190"/>
      <c r="J283" s="190"/>
      <c r="K283" s="190"/>
    </row>
    <row r="284" spans="1:18" x14ac:dyDescent="0.3">
      <c r="D284" s="190"/>
      <c r="E284" s="190"/>
      <c r="F284" s="190"/>
      <c r="G284" s="190"/>
      <c r="H284" s="190"/>
      <c r="I284" s="190"/>
      <c r="J284" s="190"/>
      <c r="K284" s="190"/>
    </row>
    <row r="285" spans="1:18" x14ac:dyDescent="0.3">
      <c r="D285" s="190"/>
      <c r="E285" s="190"/>
      <c r="F285" s="190"/>
      <c r="G285" s="190"/>
      <c r="H285" s="190"/>
      <c r="I285" s="190"/>
      <c r="J285" s="190"/>
      <c r="K285" s="190"/>
    </row>
    <row r="286" spans="1:18" x14ac:dyDescent="0.3">
      <c r="D286" s="190"/>
      <c r="E286" s="190"/>
      <c r="F286" s="190"/>
      <c r="G286" s="190"/>
      <c r="H286" s="190"/>
      <c r="I286" s="190"/>
      <c r="J286" s="190"/>
      <c r="K286" s="190"/>
    </row>
    <row r="287" spans="1:18" x14ac:dyDescent="0.3">
      <c r="D287" s="190"/>
      <c r="E287" s="190"/>
      <c r="F287" s="190"/>
      <c r="G287" s="190"/>
      <c r="H287" s="190"/>
      <c r="I287" s="190"/>
      <c r="J287" s="190"/>
      <c r="K287" s="190"/>
    </row>
    <row r="288" spans="1:18" x14ac:dyDescent="0.3">
      <c r="D288" s="190"/>
      <c r="E288" s="190"/>
      <c r="F288" s="190"/>
      <c r="G288" s="190"/>
      <c r="H288" s="190"/>
      <c r="I288" s="190"/>
      <c r="J288" s="190"/>
      <c r="K288" s="190"/>
    </row>
    <row r="289" spans="4:11" x14ac:dyDescent="0.3">
      <c r="D289" s="190"/>
      <c r="E289" s="190"/>
      <c r="F289" s="190"/>
      <c r="G289" s="190"/>
      <c r="H289" s="190"/>
      <c r="I289" s="190"/>
      <c r="J289" s="190"/>
      <c r="K289" s="190"/>
    </row>
    <row r="290" spans="4:11" x14ac:dyDescent="0.3">
      <c r="D290" s="190"/>
      <c r="E290" s="190"/>
      <c r="F290" s="190"/>
      <c r="G290" s="190"/>
      <c r="H290" s="190"/>
      <c r="I290" s="190"/>
      <c r="J290" s="190"/>
      <c r="K290" s="190"/>
    </row>
    <row r="291" spans="4:11" x14ac:dyDescent="0.3">
      <c r="D291" s="190"/>
      <c r="E291" s="190"/>
      <c r="F291" s="190"/>
      <c r="G291" s="190"/>
      <c r="H291" s="190"/>
      <c r="I291" s="190"/>
      <c r="J291" s="190"/>
      <c r="K291" s="190"/>
    </row>
    <row r="292" spans="4:11" x14ac:dyDescent="0.3">
      <c r="D292" s="190"/>
      <c r="E292" s="190"/>
      <c r="F292" s="190"/>
      <c r="G292" s="190"/>
      <c r="H292" s="190"/>
      <c r="I292" s="190"/>
      <c r="J292" s="190"/>
      <c r="K292" s="190"/>
    </row>
    <row r="293" spans="4:11" x14ac:dyDescent="0.3">
      <c r="D293" s="190"/>
      <c r="E293" s="190"/>
      <c r="F293" s="190"/>
      <c r="G293" s="190"/>
      <c r="H293" s="190"/>
      <c r="I293" s="190"/>
      <c r="J293" s="190"/>
      <c r="K293" s="190"/>
    </row>
    <row r="294" spans="4:11" x14ac:dyDescent="0.3">
      <c r="D294" s="190"/>
      <c r="E294" s="190"/>
      <c r="F294" s="190"/>
      <c r="G294" s="190"/>
      <c r="H294" s="190"/>
      <c r="I294" s="190"/>
      <c r="J294" s="190"/>
      <c r="K294" s="190"/>
    </row>
    <row r="295" spans="4:11" x14ac:dyDescent="0.3">
      <c r="D295" s="190"/>
      <c r="E295" s="190"/>
      <c r="F295" s="190"/>
      <c r="G295" s="190"/>
      <c r="H295" s="190"/>
      <c r="I295" s="190"/>
      <c r="J295" s="190"/>
      <c r="K295" s="190"/>
    </row>
    <row r="296" spans="4:11" x14ac:dyDescent="0.3">
      <c r="D296" s="190"/>
      <c r="E296" s="190"/>
      <c r="F296" s="190"/>
      <c r="G296" s="190"/>
      <c r="H296" s="190"/>
      <c r="I296" s="190"/>
      <c r="J296" s="190"/>
      <c r="K296" s="190"/>
    </row>
    <row r="297" spans="4:11" x14ac:dyDescent="0.3">
      <c r="D297" s="190"/>
      <c r="E297" s="190"/>
      <c r="F297" s="190"/>
      <c r="G297" s="190"/>
      <c r="H297" s="190"/>
      <c r="I297" s="190"/>
      <c r="J297" s="190"/>
      <c r="K297" s="190"/>
    </row>
    <row r="298" spans="4:11" x14ac:dyDescent="0.3">
      <c r="D298" s="190"/>
      <c r="E298" s="190"/>
      <c r="F298" s="190"/>
      <c r="G298" s="190"/>
      <c r="H298" s="190"/>
      <c r="I298" s="190"/>
      <c r="J298" s="190"/>
      <c r="K298" s="190"/>
    </row>
    <row r="299" spans="4:11" x14ac:dyDescent="0.3">
      <c r="D299" s="190"/>
      <c r="E299" s="190"/>
      <c r="F299" s="190"/>
      <c r="G299" s="190"/>
      <c r="H299" s="190"/>
      <c r="I299" s="190"/>
      <c r="J299" s="190"/>
      <c r="K299" s="190"/>
    </row>
    <row r="300" spans="4:11" x14ac:dyDescent="0.3">
      <c r="D300" s="190"/>
      <c r="E300" s="190"/>
      <c r="F300" s="190"/>
      <c r="G300" s="190"/>
      <c r="H300" s="190"/>
      <c r="I300" s="190"/>
      <c r="J300" s="190"/>
      <c r="K300" s="190"/>
    </row>
    <row r="301" spans="4:11" x14ac:dyDescent="0.3">
      <c r="D301" s="190"/>
      <c r="E301" s="190"/>
      <c r="F301" s="190"/>
      <c r="G301" s="190"/>
      <c r="H301" s="190"/>
      <c r="I301" s="190"/>
      <c r="J301" s="190"/>
      <c r="K301" s="190"/>
    </row>
    <row r="302" spans="4:11" x14ac:dyDescent="0.3">
      <c r="D302" s="190"/>
      <c r="E302" s="190"/>
      <c r="F302" s="190"/>
      <c r="G302" s="190"/>
      <c r="H302" s="190"/>
      <c r="I302" s="190"/>
      <c r="J302" s="190"/>
      <c r="K302" s="190"/>
    </row>
    <row r="303" spans="4:11" x14ac:dyDescent="0.3">
      <c r="D303" s="190"/>
      <c r="E303" s="190"/>
      <c r="F303" s="190"/>
      <c r="G303" s="190"/>
      <c r="H303" s="190"/>
      <c r="I303" s="190"/>
      <c r="J303" s="190"/>
      <c r="K303" s="190"/>
    </row>
    <row r="304" spans="4:11" x14ac:dyDescent="0.3">
      <c r="D304" s="190"/>
      <c r="E304" s="190"/>
      <c r="F304" s="190"/>
      <c r="G304" s="190"/>
      <c r="H304" s="190"/>
      <c r="I304" s="190"/>
      <c r="J304" s="190"/>
      <c r="K304" s="190"/>
    </row>
    <row r="305" spans="4:11" x14ac:dyDescent="0.3">
      <c r="D305" s="190"/>
      <c r="E305" s="190"/>
      <c r="F305" s="190"/>
      <c r="G305" s="190"/>
      <c r="H305" s="190"/>
      <c r="I305" s="190"/>
      <c r="J305" s="190"/>
      <c r="K305" s="190"/>
    </row>
    <row r="306" spans="4:11" x14ac:dyDescent="0.3">
      <c r="D306" s="190"/>
      <c r="E306" s="190"/>
      <c r="F306" s="190"/>
      <c r="G306" s="190"/>
      <c r="H306" s="190"/>
      <c r="I306" s="190"/>
      <c r="J306" s="190"/>
      <c r="K306" s="190"/>
    </row>
    <row r="307" spans="4:11" x14ac:dyDescent="0.3">
      <c r="D307" s="190"/>
      <c r="E307" s="190"/>
      <c r="F307" s="190"/>
      <c r="G307" s="190"/>
      <c r="H307" s="190"/>
      <c r="I307" s="190"/>
      <c r="J307" s="190"/>
      <c r="K307" s="190"/>
    </row>
    <row r="308" spans="4:11" x14ac:dyDescent="0.3">
      <c r="D308" s="190"/>
      <c r="E308" s="190"/>
      <c r="F308" s="190"/>
      <c r="G308" s="190"/>
      <c r="H308" s="190"/>
      <c r="I308" s="190"/>
      <c r="J308" s="190"/>
      <c r="K308" s="190"/>
    </row>
    <row r="309" spans="4:11" x14ac:dyDescent="0.3">
      <c r="D309" s="190"/>
      <c r="E309" s="190"/>
      <c r="F309" s="190"/>
      <c r="G309" s="190"/>
      <c r="H309" s="190"/>
      <c r="I309" s="190"/>
      <c r="J309" s="190"/>
      <c r="K309" s="190"/>
    </row>
    <row r="310" spans="4:11" x14ac:dyDescent="0.3">
      <c r="D310" s="190"/>
      <c r="E310" s="190"/>
      <c r="F310" s="190"/>
      <c r="G310" s="190"/>
      <c r="H310" s="190"/>
      <c r="I310" s="190"/>
      <c r="J310" s="190"/>
      <c r="K310" s="190"/>
    </row>
    <row r="311" spans="4:11" x14ac:dyDescent="0.3">
      <c r="D311" s="190"/>
      <c r="E311" s="190"/>
      <c r="F311" s="190"/>
      <c r="G311" s="190"/>
      <c r="H311" s="190"/>
      <c r="I311" s="190"/>
      <c r="J311" s="190"/>
      <c r="K311" s="190"/>
    </row>
  </sheetData>
  <sheetProtection algorithmName="SHA-512" hashValue="8Uf2sfrcxAO2WslhllHGBFgVQm+UoHaRwp91Ou1kzhSRJIJDbM79ZVjFNPqZNwsaZIvwE8ichdiZESqtp717Yw==" saltValue="IqT+Xq3veF0g3nctdrLhVg==" spinCount="100000" sheet="1" objects="1" scenarios="1"/>
  <mergeCells count="251">
    <mergeCell ref="K5:K6"/>
    <mergeCell ref="H5:J6"/>
    <mergeCell ref="A242:C242"/>
    <mergeCell ref="A243:C243"/>
    <mergeCell ref="A240:C240"/>
    <mergeCell ref="A254:C254"/>
    <mergeCell ref="A241:C241"/>
    <mergeCell ref="A255:C255"/>
    <mergeCell ref="A266:C266"/>
    <mergeCell ref="A239:C239"/>
    <mergeCell ref="A235:C235"/>
    <mergeCell ref="A236:C236"/>
    <mergeCell ref="A237:C237"/>
    <mergeCell ref="A238:C238"/>
    <mergeCell ref="A230:C230"/>
    <mergeCell ref="A231:C231"/>
    <mergeCell ref="A232:C232"/>
    <mergeCell ref="A233:C233"/>
    <mergeCell ref="A234:C234"/>
    <mergeCell ref="A224:C224"/>
    <mergeCell ref="A226:C226"/>
    <mergeCell ref="A228:C228"/>
    <mergeCell ref="A229:C229"/>
    <mergeCell ref="A222:C222"/>
    <mergeCell ref="A274:C274"/>
    <mergeCell ref="A245:C245"/>
    <mergeCell ref="A246:C246"/>
    <mergeCell ref="A247:C247"/>
    <mergeCell ref="A244:C244"/>
    <mergeCell ref="A269:C269"/>
    <mergeCell ref="A261:C261"/>
    <mergeCell ref="A263:C263"/>
    <mergeCell ref="A264:C264"/>
    <mergeCell ref="A265:C265"/>
    <mergeCell ref="A270:C270"/>
    <mergeCell ref="A272:C272"/>
    <mergeCell ref="A259:C259"/>
    <mergeCell ref="A253:C253"/>
    <mergeCell ref="A268:C268"/>
    <mergeCell ref="A248:C248"/>
    <mergeCell ref="A250:C250"/>
    <mergeCell ref="A251:C251"/>
    <mergeCell ref="A252:C252"/>
    <mergeCell ref="A256:C256"/>
    <mergeCell ref="A257:C257"/>
    <mergeCell ref="A258:C258"/>
    <mergeCell ref="A273:C273"/>
    <mergeCell ref="A223:C223"/>
    <mergeCell ref="A220:C220"/>
    <mergeCell ref="A221:C221"/>
    <mergeCell ref="A217:C217"/>
    <mergeCell ref="A218:C218"/>
    <mergeCell ref="A219:C219"/>
    <mergeCell ref="A214:C214"/>
    <mergeCell ref="A215:C215"/>
    <mergeCell ref="A216:C216"/>
    <mergeCell ref="A211:C211"/>
    <mergeCell ref="A212:C212"/>
    <mergeCell ref="A213:C213"/>
    <mergeCell ref="A199:C199"/>
    <mergeCell ref="A200:C200"/>
    <mergeCell ref="A201:C201"/>
    <mergeCell ref="A202:C202"/>
    <mergeCell ref="A203:C203"/>
    <mergeCell ref="A194:C194"/>
    <mergeCell ref="A195:C195"/>
    <mergeCell ref="A197:C197"/>
    <mergeCell ref="A198:C198"/>
    <mergeCell ref="A189:C189"/>
    <mergeCell ref="A190:C190"/>
    <mergeCell ref="A191:C191"/>
    <mergeCell ref="A192:C192"/>
    <mergeCell ref="A193:C193"/>
    <mergeCell ref="A184:C184"/>
    <mergeCell ref="A185:C185"/>
    <mergeCell ref="A186:C186"/>
    <mergeCell ref="A187:C187"/>
    <mergeCell ref="A188:C188"/>
    <mergeCell ref="A180:C180"/>
    <mergeCell ref="A181:C181"/>
    <mergeCell ref="A182:C182"/>
    <mergeCell ref="A183:C183"/>
    <mergeCell ref="A175:C175"/>
    <mergeCell ref="A176:C176"/>
    <mergeCell ref="A177:C177"/>
    <mergeCell ref="A178:C178"/>
    <mergeCell ref="A179:C179"/>
    <mergeCell ref="A172:C172"/>
    <mergeCell ref="A173:C173"/>
    <mergeCell ref="A174:C174"/>
    <mergeCell ref="A169:C169"/>
    <mergeCell ref="A170:C170"/>
    <mergeCell ref="A171:C171"/>
    <mergeCell ref="A164:C164"/>
    <mergeCell ref="A165:C165"/>
    <mergeCell ref="A166:C166"/>
    <mergeCell ref="A167:C167"/>
    <mergeCell ref="A168:C168"/>
    <mergeCell ref="A160:C160"/>
    <mergeCell ref="A161:C161"/>
    <mergeCell ref="A162:C162"/>
    <mergeCell ref="A163:C163"/>
    <mergeCell ref="A155:C155"/>
    <mergeCell ref="A156:C156"/>
    <mergeCell ref="A157:C157"/>
    <mergeCell ref="A158:C158"/>
    <mergeCell ref="A159:C159"/>
    <mergeCell ref="A149:C149"/>
    <mergeCell ref="A150:C150"/>
    <mergeCell ref="A151:C151"/>
    <mergeCell ref="A153:C153"/>
    <mergeCell ref="A154:C154"/>
    <mergeCell ref="A144:C144"/>
    <mergeCell ref="A145:C145"/>
    <mergeCell ref="A146:C146"/>
    <mergeCell ref="A147:C147"/>
    <mergeCell ref="A148:C148"/>
    <mergeCell ref="A140:C140"/>
    <mergeCell ref="A141:C141"/>
    <mergeCell ref="A142:C142"/>
    <mergeCell ref="A143:C143"/>
    <mergeCell ref="A139:C139"/>
    <mergeCell ref="A136:C136"/>
    <mergeCell ref="A137:C137"/>
    <mergeCell ref="A138:C138"/>
    <mergeCell ref="A134:C134"/>
    <mergeCell ref="A135:C135"/>
    <mergeCell ref="A132:C132"/>
    <mergeCell ref="A133:C133"/>
    <mergeCell ref="A129:C129"/>
    <mergeCell ref="A130:C130"/>
    <mergeCell ref="A131:C131"/>
    <mergeCell ref="A128:C128"/>
    <mergeCell ref="A125:C125"/>
    <mergeCell ref="A126:C126"/>
    <mergeCell ref="A127:C127"/>
    <mergeCell ref="A123:C123"/>
    <mergeCell ref="A124:C124"/>
    <mergeCell ref="A119:C119"/>
    <mergeCell ref="A120:C120"/>
    <mergeCell ref="A122:C122"/>
    <mergeCell ref="A117:C117"/>
    <mergeCell ref="A118:C118"/>
    <mergeCell ref="A114:C114"/>
    <mergeCell ref="A115:C115"/>
    <mergeCell ref="A116:C116"/>
    <mergeCell ref="A112:C112"/>
    <mergeCell ref="A113:C113"/>
    <mergeCell ref="A108:C108"/>
    <mergeCell ref="A109:C109"/>
    <mergeCell ref="A110:C110"/>
    <mergeCell ref="A111:C111"/>
    <mergeCell ref="A104:C104"/>
    <mergeCell ref="A105:C105"/>
    <mergeCell ref="A106:C106"/>
    <mergeCell ref="A107:C107"/>
    <mergeCell ref="A101:C101"/>
    <mergeCell ref="A102:C102"/>
    <mergeCell ref="A103:C103"/>
    <mergeCell ref="A97:C97"/>
    <mergeCell ref="A98:C98"/>
    <mergeCell ref="A99:C99"/>
    <mergeCell ref="A100:C100"/>
    <mergeCell ref="A96:C96"/>
    <mergeCell ref="A93:C93"/>
    <mergeCell ref="A94:C94"/>
    <mergeCell ref="A95:C95"/>
    <mergeCell ref="A90:C90"/>
    <mergeCell ref="A91:C91"/>
    <mergeCell ref="A92:C92"/>
    <mergeCell ref="A87:C87"/>
    <mergeCell ref="A88:C88"/>
    <mergeCell ref="A89:C89"/>
    <mergeCell ref="A85:C85"/>
    <mergeCell ref="A86:C86"/>
    <mergeCell ref="A81:C81"/>
    <mergeCell ref="A82:C82"/>
    <mergeCell ref="A84:C84"/>
    <mergeCell ref="A79:C79"/>
    <mergeCell ref="A80:C80"/>
    <mergeCell ref="A76:C76"/>
    <mergeCell ref="A77:C77"/>
    <mergeCell ref="A78:C78"/>
    <mergeCell ref="A74:C74"/>
    <mergeCell ref="A75:C75"/>
    <mergeCell ref="A72:C72"/>
    <mergeCell ref="A73:C73"/>
    <mergeCell ref="A64:C64"/>
    <mergeCell ref="A65:C65"/>
    <mergeCell ref="A66:C66"/>
    <mergeCell ref="A68:C68"/>
    <mergeCell ref="A45:C45"/>
    <mergeCell ref="A46:C46"/>
    <mergeCell ref="A58:C58"/>
    <mergeCell ref="A59:C59"/>
    <mergeCell ref="A60:C60"/>
    <mergeCell ref="A62:C62"/>
    <mergeCell ref="A63:C63"/>
    <mergeCell ref="A53:C53"/>
    <mergeCell ref="A54:C54"/>
    <mergeCell ref="A55:C55"/>
    <mergeCell ref="A56:C56"/>
    <mergeCell ref="A57:C57"/>
    <mergeCell ref="D275:K311"/>
    <mergeCell ref="D1:K1"/>
    <mergeCell ref="A18:C18"/>
    <mergeCell ref="A20:C20"/>
    <mergeCell ref="A22:C22"/>
    <mergeCell ref="A23:C23"/>
    <mergeCell ref="A12:C12"/>
    <mergeCell ref="A13:C13"/>
    <mergeCell ref="A14:C14"/>
    <mergeCell ref="A15:C15"/>
    <mergeCell ref="A17:C17"/>
    <mergeCell ref="A8:C8"/>
    <mergeCell ref="A9:C9"/>
    <mergeCell ref="A10:C10"/>
    <mergeCell ref="A11:C11"/>
    <mergeCell ref="D2:J2"/>
    <mergeCell ref="D3:J3"/>
    <mergeCell ref="A38:C38"/>
    <mergeCell ref="A39:C39"/>
    <mergeCell ref="A40:C40"/>
    <mergeCell ref="A41:C41"/>
    <mergeCell ref="A33:C33"/>
    <mergeCell ref="A34:C34"/>
    <mergeCell ref="D4:J4"/>
    <mergeCell ref="D5:G6"/>
    <mergeCell ref="A24:C24"/>
    <mergeCell ref="A25:C25"/>
    <mergeCell ref="A26:C26"/>
    <mergeCell ref="A27:C27"/>
    <mergeCell ref="L1:O7"/>
    <mergeCell ref="L30:N274"/>
    <mergeCell ref="A35:C35"/>
    <mergeCell ref="A36:C36"/>
    <mergeCell ref="A28:C28"/>
    <mergeCell ref="A29:C29"/>
    <mergeCell ref="A30:C30"/>
    <mergeCell ref="A31:C31"/>
    <mergeCell ref="A32:C32"/>
    <mergeCell ref="A47:C47"/>
    <mergeCell ref="A48:C48"/>
    <mergeCell ref="A50:C50"/>
    <mergeCell ref="A51:C51"/>
    <mergeCell ref="A52:C52"/>
    <mergeCell ref="A42:C42"/>
    <mergeCell ref="A43:C43"/>
    <mergeCell ref="A44:C44"/>
    <mergeCell ref="A70:C70"/>
    <mergeCell ref="A71:C71"/>
  </mergeCells>
  <conditionalFormatting sqref="Q1:Q1048576">
    <cfRule type="duplicateValues" dxfId="11" priority="1"/>
  </conditionalFormatting>
  <dataValidations disablePrompts="1" xWindow="1064" yWindow="365" count="1">
    <dataValidation allowBlank="1" showInputMessage="1" showErrorMessage="1" prompt="Please enter your information on the Sales &amp; Purchases Data tab." sqref="G8:H274 K2:K4" xr:uid="{A8ECBAEE-2AA1-4E44-B91C-475A31484E4B}"/>
  </dataValidations>
  <pageMargins left="0.7" right="0.7" top="0.75" bottom="0.75" header="0.3" footer="0.3"/>
  <pageSetup scale="43"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D2A63-B79D-4117-BDFF-6A30FC7F534C}">
  <sheetPr codeName="Sheet4"/>
  <dimension ref="A1:B249"/>
  <sheetViews>
    <sheetView topLeftCell="A188" workbookViewId="0">
      <selection activeCell="G193" sqref="G193"/>
    </sheetView>
  </sheetViews>
  <sheetFormatPr defaultRowHeight="13" x14ac:dyDescent="0.3"/>
  <cols>
    <col min="1" max="1" width="42" bestFit="1" customWidth="1"/>
    <col min="2" max="2" width="36.19921875" customWidth="1"/>
  </cols>
  <sheetData>
    <row r="1" spans="1:2" x14ac:dyDescent="0.3">
      <c r="A1" t="s">
        <v>0</v>
      </c>
      <c r="B1" t="s">
        <v>0</v>
      </c>
    </row>
    <row r="2" spans="1:2" x14ac:dyDescent="0.3">
      <c r="A2" t="s">
        <v>129</v>
      </c>
      <c r="B2" t="s">
        <v>0</v>
      </c>
    </row>
    <row r="3" spans="1:2" x14ac:dyDescent="0.3">
      <c r="A3" t="s">
        <v>130</v>
      </c>
      <c r="B3" t="s">
        <v>0</v>
      </c>
    </row>
    <row r="4" spans="1:2" x14ac:dyDescent="0.3">
      <c r="A4" t="s">
        <v>131</v>
      </c>
      <c r="B4" t="s">
        <v>0</v>
      </c>
    </row>
    <row r="5" spans="1:2" x14ac:dyDescent="0.3">
      <c r="A5" t="s">
        <v>132</v>
      </c>
      <c r="B5" t="s">
        <v>0</v>
      </c>
    </row>
    <row r="6" spans="1:2" x14ac:dyDescent="0.3">
      <c r="A6" t="s">
        <v>133</v>
      </c>
      <c r="B6" t="s">
        <v>0</v>
      </c>
    </row>
    <row r="7" spans="1:2" x14ac:dyDescent="0.3">
      <c r="A7" t="s">
        <v>134</v>
      </c>
      <c r="B7" t="s">
        <v>0</v>
      </c>
    </row>
    <row r="8" spans="1:2" x14ac:dyDescent="0.3">
      <c r="A8" t="s">
        <v>1</v>
      </c>
      <c r="B8" t="s">
        <v>1</v>
      </c>
    </row>
    <row r="9" spans="1:2" x14ac:dyDescent="0.3">
      <c r="A9" t="s">
        <v>135</v>
      </c>
      <c r="B9" t="s">
        <v>76</v>
      </c>
    </row>
    <row r="10" spans="1:2" x14ac:dyDescent="0.3">
      <c r="A10" t="s">
        <v>331</v>
      </c>
      <c r="B10" t="s">
        <v>76</v>
      </c>
    </row>
    <row r="11" spans="1:2" x14ac:dyDescent="0.3">
      <c r="A11" t="s">
        <v>136</v>
      </c>
      <c r="B11" t="s">
        <v>77</v>
      </c>
    </row>
    <row r="12" spans="1:2" x14ac:dyDescent="0.3">
      <c r="A12" t="s">
        <v>137</v>
      </c>
      <c r="B12" t="s">
        <v>78</v>
      </c>
    </row>
    <row r="13" spans="1:2" x14ac:dyDescent="0.3">
      <c r="A13" t="s">
        <v>2</v>
      </c>
      <c r="B13" t="s">
        <v>2</v>
      </c>
    </row>
    <row r="14" spans="1:2" x14ac:dyDescent="0.3">
      <c r="A14" t="s">
        <v>138</v>
      </c>
      <c r="B14" t="s">
        <v>2</v>
      </c>
    </row>
    <row r="15" spans="1:2" x14ac:dyDescent="0.3">
      <c r="A15" t="s">
        <v>139</v>
      </c>
      <c r="B15" t="s">
        <v>2</v>
      </c>
    </row>
    <row r="16" spans="1:2" x14ac:dyDescent="0.3">
      <c r="A16" t="s">
        <v>140</v>
      </c>
      <c r="B16" t="s">
        <v>2</v>
      </c>
    </row>
    <row r="17" spans="1:2" x14ac:dyDescent="0.3">
      <c r="A17" t="s">
        <v>141</v>
      </c>
      <c r="B17" t="s">
        <v>2</v>
      </c>
    </row>
    <row r="18" spans="1:2" x14ac:dyDescent="0.3">
      <c r="A18" t="s">
        <v>142</v>
      </c>
      <c r="B18" t="s">
        <v>2</v>
      </c>
    </row>
    <row r="19" spans="1:2" x14ac:dyDescent="0.3">
      <c r="A19" t="s">
        <v>332</v>
      </c>
      <c r="B19" t="s">
        <v>2</v>
      </c>
    </row>
    <row r="20" spans="1:2" x14ac:dyDescent="0.3">
      <c r="A20" t="s">
        <v>143</v>
      </c>
      <c r="B20" t="s">
        <v>2</v>
      </c>
    </row>
    <row r="21" spans="1:2" x14ac:dyDescent="0.3">
      <c r="A21" t="s">
        <v>144</v>
      </c>
      <c r="B21" t="s">
        <v>2</v>
      </c>
    </row>
    <row r="22" spans="1:2" x14ac:dyDescent="0.3">
      <c r="A22" t="s">
        <v>145</v>
      </c>
      <c r="B22" t="s">
        <v>2</v>
      </c>
    </row>
    <row r="23" spans="1:2" x14ac:dyDescent="0.3">
      <c r="A23" t="s">
        <v>146</v>
      </c>
      <c r="B23" t="s">
        <v>2</v>
      </c>
    </row>
    <row r="24" spans="1:2" x14ac:dyDescent="0.3">
      <c r="A24" t="s">
        <v>147</v>
      </c>
      <c r="B24" t="s">
        <v>2</v>
      </c>
    </row>
    <row r="25" spans="1:2" x14ac:dyDescent="0.3">
      <c r="A25" t="s">
        <v>148</v>
      </c>
      <c r="B25" t="s">
        <v>2</v>
      </c>
    </row>
    <row r="26" spans="1:2" x14ac:dyDescent="0.3">
      <c r="A26" t="s">
        <v>3</v>
      </c>
      <c r="B26" t="s">
        <v>3</v>
      </c>
    </row>
    <row r="27" spans="1:2" x14ac:dyDescent="0.3">
      <c r="A27" t="s">
        <v>149</v>
      </c>
      <c r="B27" t="s">
        <v>79</v>
      </c>
    </row>
    <row r="28" spans="1:2" x14ac:dyDescent="0.3">
      <c r="A28" t="s">
        <v>340</v>
      </c>
      <c r="B28" t="s">
        <v>79</v>
      </c>
    </row>
    <row r="29" spans="1:2" x14ac:dyDescent="0.3">
      <c r="A29" t="s">
        <v>4</v>
      </c>
      <c r="B29" t="s">
        <v>4</v>
      </c>
    </row>
    <row r="30" spans="1:2" x14ac:dyDescent="0.3">
      <c r="A30" t="s">
        <v>150</v>
      </c>
      <c r="B30" t="s">
        <v>4</v>
      </c>
    </row>
    <row r="31" spans="1:2" x14ac:dyDescent="0.3">
      <c r="A31" t="s">
        <v>151</v>
      </c>
      <c r="B31" t="s">
        <v>4</v>
      </c>
    </row>
    <row r="32" spans="1:2" x14ac:dyDescent="0.3">
      <c r="A32" t="s">
        <v>152</v>
      </c>
      <c r="B32" t="s">
        <v>4</v>
      </c>
    </row>
    <row r="33" spans="1:2" x14ac:dyDescent="0.3">
      <c r="A33" t="s">
        <v>153</v>
      </c>
      <c r="B33" t="s">
        <v>4</v>
      </c>
    </row>
    <row r="34" spans="1:2" x14ac:dyDescent="0.3">
      <c r="A34" t="s">
        <v>154</v>
      </c>
      <c r="B34" t="s">
        <v>4</v>
      </c>
    </row>
    <row r="35" spans="1:2" x14ac:dyDescent="0.3">
      <c r="A35" t="s">
        <v>155</v>
      </c>
      <c r="B35" t="s">
        <v>4</v>
      </c>
    </row>
    <row r="36" spans="1:2" x14ac:dyDescent="0.3">
      <c r="A36" t="s">
        <v>156</v>
      </c>
      <c r="B36" t="s">
        <v>4</v>
      </c>
    </row>
    <row r="37" spans="1:2" x14ac:dyDescent="0.3">
      <c r="A37" t="s">
        <v>157</v>
      </c>
      <c r="B37" t="s">
        <v>4</v>
      </c>
    </row>
    <row r="38" spans="1:2" x14ac:dyDescent="0.3">
      <c r="A38" t="s">
        <v>158</v>
      </c>
      <c r="B38" t="s">
        <v>80</v>
      </c>
    </row>
    <row r="39" spans="1:2" x14ac:dyDescent="0.3">
      <c r="A39" t="s">
        <v>5</v>
      </c>
      <c r="B39" t="s">
        <v>5</v>
      </c>
    </row>
    <row r="40" spans="1:2" x14ac:dyDescent="0.3">
      <c r="A40" t="s">
        <v>159</v>
      </c>
      <c r="B40" t="s">
        <v>5</v>
      </c>
    </row>
    <row r="41" spans="1:2" x14ac:dyDescent="0.3">
      <c r="A41" t="s">
        <v>160</v>
      </c>
      <c r="B41" t="s">
        <v>5</v>
      </c>
    </row>
    <row r="42" spans="1:2" x14ac:dyDescent="0.3">
      <c r="A42" t="s">
        <v>161</v>
      </c>
      <c r="B42" t="s">
        <v>5</v>
      </c>
    </row>
    <row r="43" spans="1:2" x14ac:dyDescent="0.3">
      <c r="A43" t="s">
        <v>162</v>
      </c>
      <c r="B43" t="s">
        <v>5</v>
      </c>
    </row>
    <row r="44" spans="1:2" x14ac:dyDescent="0.3">
      <c r="A44" t="s">
        <v>163</v>
      </c>
      <c r="B44" t="s">
        <v>5</v>
      </c>
    </row>
    <row r="45" spans="1:2" x14ac:dyDescent="0.3">
      <c r="A45" t="s">
        <v>6</v>
      </c>
      <c r="B45" t="s">
        <v>6</v>
      </c>
    </row>
    <row r="46" spans="1:2" x14ac:dyDescent="0.3">
      <c r="A46" t="s">
        <v>164</v>
      </c>
      <c r="B46" t="s">
        <v>6</v>
      </c>
    </row>
    <row r="47" spans="1:2" x14ac:dyDescent="0.3">
      <c r="A47" t="s">
        <v>165</v>
      </c>
      <c r="B47" t="s">
        <v>6</v>
      </c>
    </row>
    <row r="48" spans="1:2" x14ac:dyDescent="0.3">
      <c r="A48" t="s">
        <v>7</v>
      </c>
      <c r="B48" t="s">
        <v>7</v>
      </c>
    </row>
    <row r="49" spans="1:2" x14ac:dyDescent="0.3">
      <c r="A49" t="s">
        <v>166</v>
      </c>
      <c r="B49" t="s">
        <v>83</v>
      </c>
    </row>
    <row r="50" spans="1:2" x14ac:dyDescent="0.3">
      <c r="A50" t="s">
        <v>167</v>
      </c>
      <c r="B50" t="s">
        <v>83</v>
      </c>
    </row>
    <row r="51" spans="1:2" x14ac:dyDescent="0.3">
      <c r="A51" t="s">
        <v>168</v>
      </c>
      <c r="B51" t="s">
        <v>83</v>
      </c>
    </row>
    <row r="52" spans="1:2" x14ac:dyDescent="0.3">
      <c r="A52" t="s">
        <v>169</v>
      </c>
      <c r="B52" t="s">
        <v>83</v>
      </c>
    </row>
    <row r="53" spans="1:2" x14ac:dyDescent="0.3">
      <c r="A53" t="s">
        <v>170</v>
      </c>
      <c r="B53" t="s">
        <v>83</v>
      </c>
    </row>
    <row r="54" spans="1:2" x14ac:dyDescent="0.3">
      <c r="A54" t="s">
        <v>171</v>
      </c>
      <c r="B54" t="s">
        <v>84</v>
      </c>
    </row>
    <row r="55" spans="1:2" x14ac:dyDescent="0.3">
      <c r="A55" t="s">
        <v>172</v>
      </c>
      <c r="B55" t="s">
        <v>85</v>
      </c>
    </row>
    <row r="56" spans="1:2" x14ac:dyDescent="0.3">
      <c r="A56" t="s">
        <v>173</v>
      </c>
      <c r="B56" t="s">
        <v>85</v>
      </c>
    </row>
    <row r="57" spans="1:2" x14ac:dyDescent="0.3">
      <c r="A57" t="s">
        <v>8</v>
      </c>
      <c r="B57" t="s">
        <v>8</v>
      </c>
    </row>
    <row r="58" spans="1:2" x14ac:dyDescent="0.3">
      <c r="A58" t="s">
        <v>174</v>
      </c>
      <c r="B58" t="s">
        <v>8</v>
      </c>
    </row>
    <row r="59" spans="1:2" x14ac:dyDescent="0.3">
      <c r="A59" t="s">
        <v>175</v>
      </c>
      <c r="B59" t="s">
        <v>8</v>
      </c>
    </row>
    <row r="60" spans="1:2" x14ac:dyDescent="0.3">
      <c r="A60" t="s">
        <v>176</v>
      </c>
      <c r="B60" t="s">
        <v>8</v>
      </c>
    </row>
    <row r="61" spans="1:2" x14ac:dyDescent="0.3">
      <c r="A61" t="s">
        <v>177</v>
      </c>
      <c r="B61" t="s">
        <v>8</v>
      </c>
    </row>
    <row r="62" spans="1:2" x14ac:dyDescent="0.3">
      <c r="A62" t="s">
        <v>178</v>
      </c>
      <c r="B62" t="s">
        <v>8</v>
      </c>
    </row>
    <row r="63" spans="1:2" x14ac:dyDescent="0.3">
      <c r="A63" t="s">
        <v>179</v>
      </c>
      <c r="B63" t="s">
        <v>8</v>
      </c>
    </row>
    <row r="64" spans="1:2" x14ac:dyDescent="0.3">
      <c r="A64" t="s">
        <v>180</v>
      </c>
      <c r="B64" t="s">
        <v>8</v>
      </c>
    </row>
    <row r="65" spans="1:2" x14ac:dyDescent="0.3">
      <c r="A65" t="s">
        <v>181</v>
      </c>
      <c r="B65" t="s">
        <v>8</v>
      </c>
    </row>
    <row r="66" spans="1:2" x14ac:dyDescent="0.3">
      <c r="A66" t="s">
        <v>182</v>
      </c>
      <c r="B66" t="s">
        <v>8</v>
      </c>
    </row>
    <row r="67" spans="1:2" x14ac:dyDescent="0.3">
      <c r="A67" t="s">
        <v>183</v>
      </c>
      <c r="B67" t="s">
        <v>8</v>
      </c>
    </row>
    <row r="68" spans="1:2" x14ac:dyDescent="0.3">
      <c r="A68" t="s">
        <v>184</v>
      </c>
      <c r="B68" t="s">
        <v>8</v>
      </c>
    </row>
    <row r="69" spans="1:2" x14ac:dyDescent="0.3">
      <c r="A69" t="s">
        <v>185</v>
      </c>
      <c r="B69" t="s">
        <v>8</v>
      </c>
    </row>
    <row r="70" spans="1:2" x14ac:dyDescent="0.3">
      <c r="A70" t="s">
        <v>186</v>
      </c>
      <c r="B70" t="s">
        <v>8</v>
      </c>
    </row>
    <row r="71" spans="1:2" x14ac:dyDescent="0.3">
      <c r="A71" t="s">
        <v>187</v>
      </c>
      <c r="B71" t="s">
        <v>8</v>
      </c>
    </row>
    <row r="72" spans="1:2" x14ac:dyDescent="0.3">
      <c r="A72" t="s">
        <v>188</v>
      </c>
      <c r="B72" t="s">
        <v>8</v>
      </c>
    </row>
    <row r="73" spans="1:2" x14ac:dyDescent="0.3">
      <c r="A73" t="s">
        <v>189</v>
      </c>
      <c r="B73" t="s">
        <v>8</v>
      </c>
    </row>
    <row r="74" spans="1:2" x14ac:dyDescent="0.3">
      <c r="A74" t="s">
        <v>190</v>
      </c>
      <c r="B74" t="s">
        <v>8</v>
      </c>
    </row>
    <row r="75" spans="1:2" x14ac:dyDescent="0.3">
      <c r="A75" t="s">
        <v>191</v>
      </c>
      <c r="B75" t="s">
        <v>8</v>
      </c>
    </row>
    <row r="76" spans="1:2" x14ac:dyDescent="0.3">
      <c r="A76" t="s">
        <v>192</v>
      </c>
      <c r="B76" t="s">
        <v>8</v>
      </c>
    </row>
    <row r="77" spans="1:2" x14ac:dyDescent="0.3">
      <c r="A77" t="s">
        <v>193</v>
      </c>
      <c r="B77" t="s">
        <v>8</v>
      </c>
    </row>
    <row r="78" spans="1:2" x14ac:dyDescent="0.3">
      <c r="A78" t="s">
        <v>194</v>
      </c>
      <c r="B78" t="s">
        <v>8</v>
      </c>
    </row>
    <row r="79" spans="1:2" x14ac:dyDescent="0.3">
      <c r="A79" t="s">
        <v>195</v>
      </c>
      <c r="B79" t="s">
        <v>8</v>
      </c>
    </row>
    <row r="80" spans="1:2" x14ac:dyDescent="0.3">
      <c r="A80" t="s">
        <v>196</v>
      </c>
      <c r="B80" t="s">
        <v>8</v>
      </c>
    </row>
    <row r="81" spans="1:2" x14ac:dyDescent="0.3">
      <c r="A81" t="s">
        <v>197</v>
      </c>
      <c r="B81" t="s">
        <v>8</v>
      </c>
    </row>
    <row r="82" spans="1:2" x14ac:dyDescent="0.3">
      <c r="A82" t="s">
        <v>341</v>
      </c>
      <c r="B82" t="s">
        <v>8</v>
      </c>
    </row>
    <row r="83" spans="1:2" x14ac:dyDescent="0.3">
      <c r="A83" t="s">
        <v>198</v>
      </c>
      <c r="B83" t="s">
        <v>8</v>
      </c>
    </row>
    <row r="84" spans="1:2" x14ac:dyDescent="0.3">
      <c r="A84" t="s">
        <v>9</v>
      </c>
      <c r="B84" t="s">
        <v>9</v>
      </c>
    </row>
    <row r="85" spans="1:2" x14ac:dyDescent="0.3">
      <c r="A85" t="s">
        <v>199</v>
      </c>
      <c r="B85" t="s">
        <v>9</v>
      </c>
    </row>
    <row r="86" spans="1:2" x14ac:dyDescent="0.3">
      <c r="A86" t="s">
        <v>200</v>
      </c>
      <c r="B86" t="s">
        <v>9</v>
      </c>
    </row>
    <row r="87" spans="1:2" x14ac:dyDescent="0.3">
      <c r="A87" t="s">
        <v>10</v>
      </c>
      <c r="B87" t="s">
        <v>10</v>
      </c>
    </row>
    <row r="88" spans="1:2" x14ac:dyDescent="0.3">
      <c r="A88" t="s">
        <v>333</v>
      </c>
      <c r="B88" t="s">
        <v>10</v>
      </c>
    </row>
    <row r="89" spans="1:2" x14ac:dyDescent="0.3">
      <c r="A89" t="s">
        <v>334</v>
      </c>
      <c r="B89" t="s">
        <v>10</v>
      </c>
    </row>
    <row r="90" spans="1:2" x14ac:dyDescent="0.3">
      <c r="A90" t="s">
        <v>201</v>
      </c>
      <c r="B90" t="s">
        <v>10</v>
      </c>
    </row>
    <row r="91" spans="1:2" x14ac:dyDescent="0.3">
      <c r="A91" t="s">
        <v>202</v>
      </c>
      <c r="B91" t="s">
        <v>10</v>
      </c>
    </row>
    <row r="92" spans="1:2" x14ac:dyDescent="0.3">
      <c r="A92" t="s">
        <v>335</v>
      </c>
      <c r="B92" t="s">
        <v>10</v>
      </c>
    </row>
    <row r="93" spans="1:2" x14ac:dyDescent="0.3">
      <c r="A93" t="s">
        <v>203</v>
      </c>
      <c r="B93" t="s">
        <v>10</v>
      </c>
    </row>
    <row r="94" spans="1:2" x14ac:dyDescent="0.3">
      <c r="A94" t="s">
        <v>204</v>
      </c>
      <c r="B94" t="s">
        <v>10</v>
      </c>
    </row>
    <row r="95" spans="1:2" x14ac:dyDescent="0.3">
      <c r="A95" t="s">
        <v>11</v>
      </c>
      <c r="B95" t="s">
        <v>11</v>
      </c>
    </row>
    <row r="96" spans="1:2" x14ac:dyDescent="0.3">
      <c r="A96" t="s">
        <v>29</v>
      </c>
      <c r="B96" t="s">
        <v>29</v>
      </c>
    </row>
    <row r="97" spans="1:2" x14ac:dyDescent="0.3">
      <c r="A97" t="s">
        <v>205</v>
      </c>
      <c r="B97" t="s">
        <v>29</v>
      </c>
    </row>
    <row r="98" spans="1:2" x14ac:dyDescent="0.3">
      <c r="A98" t="s">
        <v>206</v>
      </c>
      <c r="B98" t="s">
        <v>29</v>
      </c>
    </row>
    <row r="99" spans="1:2" x14ac:dyDescent="0.3">
      <c r="A99" t="s">
        <v>207</v>
      </c>
      <c r="B99" t="s">
        <v>29</v>
      </c>
    </row>
    <row r="100" spans="1:2" x14ac:dyDescent="0.3">
      <c r="A100" t="s">
        <v>208</v>
      </c>
      <c r="B100" t="s">
        <v>29</v>
      </c>
    </row>
    <row r="101" spans="1:2" x14ac:dyDescent="0.3">
      <c r="A101" t="s">
        <v>30</v>
      </c>
      <c r="B101" t="s">
        <v>30</v>
      </c>
    </row>
    <row r="102" spans="1:2" x14ac:dyDescent="0.3">
      <c r="A102" t="s">
        <v>209</v>
      </c>
      <c r="B102" t="s">
        <v>30</v>
      </c>
    </row>
    <row r="103" spans="1:2" x14ac:dyDescent="0.3">
      <c r="A103" t="s">
        <v>210</v>
      </c>
      <c r="B103" t="s">
        <v>30</v>
      </c>
    </row>
    <row r="104" spans="1:2" x14ac:dyDescent="0.3">
      <c r="A104" t="s">
        <v>211</v>
      </c>
      <c r="B104" t="s">
        <v>30</v>
      </c>
    </row>
    <row r="105" spans="1:2" x14ac:dyDescent="0.3">
      <c r="A105" t="s">
        <v>212</v>
      </c>
      <c r="B105" t="s">
        <v>30</v>
      </c>
    </row>
    <row r="106" spans="1:2" x14ac:dyDescent="0.3">
      <c r="A106" t="s">
        <v>336</v>
      </c>
      <c r="B106" t="s">
        <v>86</v>
      </c>
    </row>
    <row r="107" spans="1:2" x14ac:dyDescent="0.3">
      <c r="A107" t="s">
        <v>31</v>
      </c>
      <c r="B107" t="s">
        <v>31</v>
      </c>
    </row>
    <row r="108" spans="1:2" x14ac:dyDescent="0.3">
      <c r="A108" t="s">
        <v>213</v>
      </c>
      <c r="B108" t="s">
        <v>31</v>
      </c>
    </row>
    <row r="109" spans="1:2" x14ac:dyDescent="0.3">
      <c r="A109" t="s">
        <v>214</v>
      </c>
      <c r="B109" t="s">
        <v>31</v>
      </c>
    </row>
    <row r="110" spans="1:2" x14ac:dyDescent="0.3">
      <c r="A110" t="s">
        <v>215</v>
      </c>
      <c r="B110" t="s">
        <v>31</v>
      </c>
    </row>
    <row r="111" spans="1:2" x14ac:dyDescent="0.3">
      <c r="A111" t="s">
        <v>216</v>
      </c>
      <c r="B111" t="s">
        <v>31</v>
      </c>
    </row>
    <row r="112" spans="1:2" x14ac:dyDescent="0.3">
      <c r="A112" t="s">
        <v>217</v>
      </c>
      <c r="B112" t="s">
        <v>31</v>
      </c>
    </row>
    <row r="113" spans="1:2" x14ac:dyDescent="0.3">
      <c r="A113" t="s">
        <v>218</v>
      </c>
      <c r="B113" t="s">
        <v>31</v>
      </c>
    </row>
    <row r="114" spans="1:2" x14ac:dyDescent="0.3">
      <c r="A114" t="s">
        <v>219</v>
      </c>
      <c r="B114" t="s">
        <v>31</v>
      </c>
    </row>
    <row r="115" spans="1:2" x14ac:dyDescent="0.3">
      <c r="A115" t="s">
        <v>220</v>
      </c>
      <c r="B115" t="s">
        <v>31</v>
      </c>
    </row>
    <row r="116" spans="1:2" x14ac:dyDescent="0.3">
      <c r="A116" t="s">
        <v>221</v>
      </c>
      <c r="B116" t="s">
        <v>31</v>
      </c>
    </row>
    <row r="117" spans="1:2" x14ac:dyDescent="0.3">
      <c r="A117" t="s">
        <v>222</v>
      </c>
      <c r="B117" t="s">
        <v>31</v>
      </c>
    </row>
    <row r="118" spans="1:2" x14ac:dyDescent="0.3">
      <c r="A118" t="s">
        <v>223</v>
      </c>
      <c r="B118" t="s">
        <v>31</v>
      </c>
    </row>
    <row r="119" spans="1:2" x14ac:dyDescent="0.3">
      <c r="A119" t="s">
        <v>224</v>
      </c>
      <c r="B119" t="s">
        <v>31</v>
      </c>
    </row>
    <row r="120" spans="1:2" x14ac:dyDescent="0.3">
      <c r="A120" t="s">
        <v>12</v>
      </c>
      <c r="B120" t="s">
        <v>12</v>
      </c>
    </row>
    <row r="121" spans="1:2" x14ac:dyDescent="0.3">
      <c r="A121" t="s">
        <v>225</v>
      </c>
      <c r="B121" t="s">
        <v>12</v>
      </c>
    </row>
    <row r="122" spans="1:2" x14ac:dyDescent="0.3">
      <c r="A122" t="s">
        <v>13</v>
      </c>
      <c r="B122" t="s">
        <v>13</v>
      </c>
    </row>
    <row r="123" spans="1:2" x14ac:dyDescent="0.3">
      <c r="A123" t="s">
        <v>226</v>
      </c>
      <c r="B123" t="s">
        <v>13</v>
      </c>
    </row>
    <row r="124" spans="1:2" x14ac:dyDescent="0.3">
      <c r="A124" t="s">
        <v>227</v>
      </c>
      <c r="B124" t="s">
        <v>13</v>
      </c>
    </row>
    <row r="125" spans="1:2" x14ac:dyDescent="0.3">
      <c r="A125" t="s">
        <v>337</v>
      </c>
      <c r="B125" t="s">
        <v>13</v>
      </c>
    </row>
    <row r="126" spans="1:2" x14ac:dyDescent="0.3">
      <c r="A126" t="s">
        <v>14</v>
      </c>
      <c r="B126" t="s">
        <v>14</v>
      </c>
    </row>
    <row r="127" spans="1:2" x14ac:dyDescent="0.3">
      <c r="A127" t="s">
        <v>228</v>
      </c>
      <c r="B127" t="s">
        <v>14</v>
      </c>
    </row>
    <row r="128" spans="1:2" x14ac:dyDescent="0.3">
      <c r="A128" t="s">
        <v>229</v>
      </c>
      <c r="B128" t="s">
        <v>14</v>
      </c>
    </row>
    <row r="129" spans="1:2" x14ac:dyDescent="0.3">
      <c r="A129" t="s">
        <v>230</v>
      </c>
      <c r="B129" t="s">
        <v>14</v>
      </c>
    </row>
    <row r="130" spans="1:2" x14ac:dyDescent="0.3">
      <c r="A130" t="s">
        <v>231</v>
      </c>
      <c r="B130" t="s">
        <v>14</v>
      </c>
    </row>
    <row r="131" spans="1:2" x14ac:dyDescent="0.3">
      <c r="A131" t="s">
        <v>232</v>
      </c>
      <c r="B131" t="s">
        <v>14</v>
      </c>
    </row>
    <row r="132" spans="1:2" x14ac:dyDescent="0.3">
      <c r="A132" t="s">
        <v>233</v>
      </c>
      <c r="B132" t="s">
        <v>14</v>
      </c>
    </row>
    <row r="133" spans="1:2" x14ac:dyDescent="0.3">
      <c r="A133" t="s">
        <v>234</v>
      </c>
      <c r="B133" t="s">
        <v>14</v>
      </c>
    </row>
    <row r="134" spans="1:2" x14ac:dyDescent="0.3">
      <c r="A134" t="s">
        <v>235</v>
      </c>
      <c r="B134" t="s">
        <v>14</v>
      </c>
    </row>
    <row r="135" spans="1:2" x14ac:dyDescent="0.3">
      <c r="A135" t="s">
        <v>236</v>
      </c>
      <c r="B135" t="s">
        <v>14</v>
      </c>
    </row>
    <row r="136" spans="1:2" x14ac:dyDescent="0.3">
      <c r="A136" t="s">
        <v>338</v>
      </c>
      <c r="B136" t="s">
        <v>87</v>
      </c>
    </row>
    <row r="137" spans="1:2" x14ac:dyDescent="0.3">
      <c r="A137" t="s">
        <v>237</v>
      </c>
      <c r="B137" t="s">
        <v>87</v>
      </c>
    </row>
    <row r="138" spans="1:2" x14ac:dyDescent="0.3">
      <c r="A138" t="s">
        <v>15</v>
      </c>
      <c r="B138" t="s">
        <v>15</v>
      </c>
    </row>
    <row r="139" spans="1:2" x14ac:dyDescent="0.3">
      <c r="A139" t="s">
        <v>238</v>
      </c>
      <c r="B139" t="s">
        <v>15</v>
      </c>
    </row>
    <row r="140" spans="1:2" x14ac:dyDescent="0.3">
      <c r="A140" t="s">
        <v>239</v>
      </c>
      <c r="B140" t="s">
        <v>15</v>
      </c>
    </row>
    <row r="141" spans="1:2" x14ac:dyDescent="0.3">
      <c r="A141" t="s">
        <v>240</v>
      </c>
      <c r="B141" t="s">
        <v>15</v>
      </c>
    </row>
    <row r="142" spans="1:2" x14ac:dyDescent="0.3">
      <c r="A142" t="s">
        <v>241</v>
      </c>
      <c r="B142" t="s">
        <v>15</v>
      </c>
    </row>
    <row r="143" spans="1:2" x14ac:dyDescent="0.3">
      <c r="A143" t="s">
        <v>242</v>
      </c>
      <c r="B143" t="s">
        <v>15</v>
      </c>
    </row>
    <row r="144" spans="1:2" x14ac:dyDescent="0.3">
      <c r="A144" t="s">
        <v>243</v>
      </c>
      <c r="B144" t="s">
        <v>15</v>
      </c>
    </row>
    <row r="145" spans="1:2" x14ac:dyDescent="0.3">
      <c r="A145" t="s">
        <v>244</v>
      </c>
      <c r="B145" t="s">
        <v>15</v>
      </c>
    </row>
    <row r="146" spans="1:2" x14ac:dyDescent="0.3">
      <c r="A146" t="s">
        <v>245</v>
      </c>
      <c r="B146" t="s">
        <v>15</v>
      </c>
    </row>
    <row r="147" spans="1:2" x14ac:dyDescent="0.3">
      <c r="A147" t="s">
        <v>246</v>
      </c>
      <c r="B147" t="s">
        <v>15</v>
      </c>
    </row>
    <row r="148" spans="1:2" x14ac:dyDescent="0.3">
      <c r="A148" t="s">
        <v>247</v>
      </c>
      <c r="B148" t="s">
        <v>15</v>
      </c>
    </row>
    <row r="149" spans="1:2" x14ac:dyDescent="0.3">
      <c r="A149" t="s">
        <v>248</v>
      </c>
      <c r="B149" t="s">
        <v>15</v>
      </c>
    </row>
    <row r="150" spans="1:2" x14ac:dyDescent="0.3">
      <c r="A150" t="s">
        <v>249</v>
      </c>
      <c r="B150" t="s">
        <v>15</v>
      </c>
    </row>
    <row r="151" spans="1:2" x14ac:dyDescent="0.3">
      <c r="A151" t="s">
        <v>16</v>
      </c>
      <c r="B151" t="s">
        <v>16</v>
      </c>
    </row>
    <row r="152" spans="1:2" x14ac:dyDescent="0.3">
      <c r="A152" t="s">
        <v>250</v>
      </c>
      <c r="B152" t="s">
        <v>16</v>
      </c>
    </row>
    <row r="153" spans="1:2" x14ac:dyDescent="0.3">
      <c r="A153" t="s">
        <v>251</v>
      </c>
      <c r="B153" t="s">
        <v>16</v>
      </c>
    </row>
    <row r="154" spans="1:2" x14ac:dyDescent="0.3">
      <c r="A154" t="s">
        <v>252</v>
      </c>
      <c r="B154" t="s">
        <v>16</v>
      </c>
    </row>
    <row r="155" spans="1:2" x14ac:dyDescent="0.3">
      <c r="A155" t="s">
        <v>253</v>
      </c>
      <c r="B155" t="s">
        <v>16</v>
      </c>
    </row>
    <row r="156" spans="1:2" x14ac:dyDescent="0.3">
      <c r="A156" t="s">
        <v>32</v>
      </c>
      <c r="B156" t="s">
        <v>32</v>
      </c>
    </row>
    <row r="157" spans="1:2" x14ac:dyDescent="0.3">
      <c r="A157" t="s">
        <v>254</v>
      </c>
      <c r="B157" t="s">
        <v>32</v>
      </c>
    </row>
    <row r="158" spans="1:2" x14ac:dyDescent="0.3">
      <c r="A158" t="s">
        <v>255</v>
      </c>
      <c r="B158" t="s">
        <v>32</v>
      </c>
    </row>
    <row r="159" spans="1:2" x14ac:dyDescent="0.3">
      <c r="A159" t="s">
        <v>17</v>
      </c>
      <c r="B159" t="s">
        <v>17</v>
      </c>
    </row>
    <row r="160" spans="1:2" x14ac:dyDescent="0.3">
      <c r="A160" t="s">
        <v>256</v>
      </c>
      <c r="B160" t="s">
        <v>17</v>
      </c>
    </row>
    <row r="161" spans="1:2" x14ac:dyDescent="0.3">
      <c r="A161" t="s">
        <v>257</v>
      </c>
      <c r="B161" t="s">
        <v>17</v>
      </c>
    </row>
    <row r="162" spans="1:2" x14ac:dyDescent="0.3">
      <c r="A162" t="s">
        <v>258</v>
      </c>
      <c r="B162" t="s">
        <v>17</v>
      </c>
    </row>
    <row r="163" spans="1:2" x14ac:dyDescent="0.3">
      <c r="A163" t="s">
        <v>339</v>
      </c>
      <c r="B163" t="s">
        <v>17</v>
      </c>
    </row>
    <row r="164" spans="1:2" x14ac:dyDescent="0.3">
      <c r="A164" t="s">
        <v>18</v>
      </c>
      <c r="B164" t="s">
        <v>18</v>
      </c>
    </row>
    <row r="165" spans="1:2" x14ac:dyDescent="0.3">
      <c r="A165" t="s">
        <v>259</v>
      </c>
      <c r="B165" t="s">
        <v>18</v>
      </c>
    </row>
    <row r="166" spans="1:2" x14ac:dyDescent="0.3">
      <c r="A166" t="s">
        <v>260</v>
      </c>
      <c r="B166" t="s">
        <v>18</v>
      </c>
    </row>
    <row r="167" spans="1:2" x14ac:dyDescent="0.3">
      <c r="A167" t="s">
        <v>261</v>
      </c>
      <c r="B167" t="s">
        <v>18</v>
      </c>
    </row>
    <row r="168" spans="1:2" x14ac:dyDescent="0.3">
      <c r="A168" t="s">
        <v>262</v>
      </c>
      <c r="B168" t="s">
        <v>18</v>
      </c>
    </row>
    <row r="169" spans="1:2" x14ac:dyDescent="0.3">
      <c r="A169" t="s">
        <v>263</v>
      </c>
      <c r="B169" t="s">
        <v>18</v>
      </c>
    </row>
    <row r="170" spans="1:2" x14ac:dyDescent="0.3">
      <c r="A170" t="s">
        <v>264</v>
      </c>
      <c r="B170" t="s">
        <v>18</v>
      </c>
    </row>
    <row r="171" spans="1:2" x14ac:dyDescent="0.3">
      <c r="A171" t="s">
        <v>265</v>
      </c>
      <c r="B171" t="s">
        <v>18</v>
      </c>
    </row>
    <row r="172" spans="1:2" x14ac:dyDescent="0.3">
      <c r="A172" t="s">
        <v>19</v>
      </c>
      <c r="B172" t="s">
        <v>19</v>
      </c>
    </row>
    <row r="173" spans="1:2" x14ac:dyDescent="0.3">
      <c r="A173" t="s">
        <v>20</v>
      </c>
      <c r="B173" t="s">
        <v>20</v>
      </c>
    </row>
    <row r="174" spans="1:2" x14ac:dyDescent="0.3">
      <c r="A174" t="s">
        <v>266</v>
      </c>
      <c r="B174" t="s">
        <v>20</v>
      </c>
    </row>
    <row r="175" spans="1:2" x14ac:dyDescent="0.3">
      <c r="A175" t="s">
        <v>267</v>
      </c>
      <c r="B175" t="s">
        <v>20</v>
      </c>
    </row>
    <row r="176" spans="1:2" x14ac:dyDescent="0.3">
      <c r="A176" t="s">
        <v>268</v>
      </c>
      <c r="B176" t="s">
        <v>20</v>
      </c>
    </row>
    <row r="177" spans="1:2" x14ac:dyDescent="0.3">
      <c r="A177" t="s">
        <v>269</v>
      </c>
      <c r="B177" t="s">
        <v>20</v>
      </c>
    </row>
    <row r="178" spans="1:2" x14ac:dyDescent="0.3">
      <c r="A178" t="s">
        <v>270</v>
      </c>
      <c r="B178" t="s">
        <v>20</v>
      </c>
    </row>
    <row r="179" spans="1:2" x14ac:dyDescent="0.3">
      <c r="A179" t="s">
        <v>271</v>
      </c>
      <c r="B179" t="s">
        <v>88</v>
      </c>
    </row>
    <row r="180" spans="1:2" x14ac:dyDescent="0.3">
      <c r="A180" t="s">
        <v>272</v>
      </c>
      <c r="B180" t="s">
        <v>88</v>
      </c>
    </row>
    <row r="181" spans="1:2" x14ac:dyDescent="0.3">
      <c r="A181" t="s">
        <v>273</v>
      </c>
      <c r="B181" t="s">
        <v>88</v>
      </c>
    </row>
    <row r="182" spans="1:2" x14ac:dyDescent="0.3">
      <c r="A182" t="s">
        <v>274</v>
      </c>
      <c r="B182" t="s">
        <v>88</v>
      </c>
    </row>
    <row r="183" spans="1:2" x14ac:dyDescent="0.3">
      <c r="A183" t="s">
        <v>275</v>
      </c>
      <c r="B183" t="s">
        <v>88</v>
      </c>
    </row>
    <row r="184" spans="1:2" x14ac:dyDescent="0.3">
      <c r="A184" t="s">
        <v>276</v>
      </c>
      <c r="B184" t="s">
        <v>88</v>
      </c>
    </row>
    <row r="185" spans="1:2" x14ac:dyDescent="0.3">
      <c r="A185" t="s">
        <v>277</v>
      </c>
      <c r="B185" t="s">
        <v>88</v>
      </c>
    </row>
    <row r="186" spans="1:2" x14ac:dyDescent="0.3">
      <c r="A186" t="s">
        <v>21</v>
      </c>
      <c r="B186" t="s">
        <v>21</v>
      </c>
    </row>
    <row r="187" spans="1:2" x14ac:dyDescent="0.3">
      <c r="A187" t="s">
        <v>278</v>
      </c>
      <c r="B187" t="s">
        <v>21</v>
      </c>
    </row>
    <row r="188" spans="1:2" x14ac:dyDescent="0.3">
      <c r="A188" t="s">
        <v>279</v>
      </c>
      <c r="B188" t="s">
        <v>21</v>
      </c>
    </row>
    <row r="189" spans="1:2" x14ac:dyDescent="0.3">
      <c r="A189" t="s">
        <v>280</v>
      </c>
      <c r="B189" t="s">
        <v>21</v>
      </c>
    </row>
    <row r="190" spans="1:2" x14ac:dyDescent="0.3">
      <c r="A190" t="s">
        <v>281</v>
      </c>
      <c r="B190" t="s">
        <v>21</v>
      </c>
    </row>
    <row r="191" spans="1:2" x14ac:dyDescent="0.3">
      <c r="A191" t="s">
        <v>282</v>
      </c>
      <c r="B191" t="s">
        <v>21</v>
      </c>
    </row>
    <row r="192" spans="1:2" x14ac:dyDescent="0.3">
      <c r="A192" t="s">
        <v>342</v>
      </c>
      <c r="B192" t="s">
        <v>21</v>
      </c>
    </row>
    <row r="193" spans="1:2" x14ac:dyDescent="0.3">
      <c r="A193" t="s">
        <v>22</v>
      </c>
      <c r="B193" t="s">
        <v>22</v>
      </c>
    </row>
    <row r="194" spans="1:2" x14ac:dyDescent="0.3">
      <c r="A194" t="s">
        <v>283</v>
      </c>
      <c r="B194" t="s">
        <v>22</v>
      </c>
    </row>
    <row r="195" spans="1:2" x14ac:dyDescent="0.3">
      <c r="A195" t="s">
        <v>284</v>
      </c>
      <c r="B195" t="s">
        <v>22</v>
      </c>
    </row>
    <row r="196" spans="1:2" x14ac:dyDescent="0.3">
      <c r="A196" t="s">
        <v>285</v>
      </c>
      <c r="B196" t="s">
        <v>22</v>
      </c>
    </row>
    <row r="197" spans="1:2" x14ac:dyDescent="0.3">
      <c r="A197" t="s">
        <v>286</v>
      </c>
      <c r="B197" t="s">
        <v>22</v>
      </c>
    </row>
    <row r="198" spans="1:2" x14ac:dyDescent="0.3">
      <c r="A198" t="s">
        <v>33</v>
      </c>
      <c r="B198" t="s">
        <v>33</v>
      </c>
    </row>
    <row r="199" spans="1:2" x14ac:dyDescent="0.3">
      <c r="A199" t="s">
        <v>287</v>
      </c>
      <c r="B199" t="s">
        <v>33</v>
      </c>
    </row>
    <row r="200" spans="1:2" x14ac:dyDescent="0.3">
      <c r="A200" t="s">
        <v>288</v>
      </c>
      <c r="B200" t="s">
        <v>33</v>
      </c>
    </row>
    <row r="201" spans="1:2" x14ac:dyDescent="0.3">
      <c r="A201" t="s">
        <v>289</v>
      </c>
      <c r="B201" t="s">
        <v>33</v>
      </c>
    </row>
    <row r="202" spans="1:2" x14ac:dyDescent="0.3">
      <c r="A202" t="s">
        <v>35</v>
      </c>
      <c r="B202" t="s">
        <v>126</v>
      </c>
    </row>
    <row r="203" spans="1:2" x14ac:dyDescent="0.3">
      <c r="A203" t="s">
        <v>290</v>
      </c>
      <c r="B203" t="s">
        <v>126</v>
      </c>
    </row>
    <row r="204" spans="1:2" x14ac:dyDescent="0.3">
      <c r="A204" t="s">
        <v>291</v>
      </c>
      <c r="B204" t="s">
        <v>126</v>
      </c>
    </row>
    <row r="205" spans="1:2" x14ac:dyDescent="0.3">
      <c r="A205" t="s">
        <v>292</v>
      </c>
      <c r="B205" t="s">
        <v>126</v>
      </c>
    </row>
    <row r="206" spans="1:2" x14ac:dyDescent="0.3">
      <c r="A206" t="s">
        <v>293</v>
      </c>
      <c r="B206" t="s">
        <v>126</v>
      </c>
    </row>
    <row r="207" spans="1:2" x14ac:dyDescent="0.3">
      <c r="A207" t="s">
        <v>294</v>
      </c>
      <c r="B207" t="s">
        <v>89</v>
      </c>
    </row>
    <row r="208" spans="1:2" x14ac:dyDescent="0.3">
      <c r="A208" t="s">
        <v>295</v>
      </c>
      <c r="B208" t="s">
        <v>90</v>
      </c>
    </row>
    <row r="209" spans="1:2" x14ac:dyDescent="0.3">
      <c r="A209" t="s">
        <v>343</v>
      </c>
      <c r="B209" t="s">
        <v>90</v>
      </c>
    </row>
    <row r="210" spans="1:2" x14ac:dyDescent="0.3">
      <c r="A210" t="s">
        <v>296</v>
      </c>
      <c r="B210" t="s">
        <v>90</v>
      </c>
    </row>
    <row r="211" spans="1:2" x14ac:dyDescent="0.3">
      <c r="A211" t="s">
        <v>297</v>
      </c>
      <c r="B211" t="s">
        <v>90</v>
      </c>
    </row>
    <row r="212" spans="1:2" x14ac:dyDescent="0.3">
      <c r="A212" t="s">
        <v>23</v>
      </c>
      <c r="B212" t="s">
        <v>23</v>
      </c>
    </row>
    <row r="213" spans="1:2" x14ac:dyDescent="0.3">
      <c r="A213" t="s">
        <v>298</v>
      </c>
      <c r="B213" t="s">
        <v>23</v>
      </c>
    </row>
    <row r="214" spans="1:2" x14ac:dyDescent="0.3">
      <c r="A214" t="s">
        <v>299</v>
      </c>
      <c r="B214" t="s">
        <v>23</v>
      </c>
    </row>
    <row r="215" spans="1:2" x14ac:dyDescent="0.3">
      <c r="A215" t="s">
        <v>300</v>
      </c>
      <c r="B215" t="s">
        <v>23</v>
      </c>
    </row>
    <row r="216" spans="1:2" x14ac:dyDescent="0.3">
      <c r="A216" t="s">
        <v>301</v>
      </c>
      <c r="B216" t="s">
        <v>23</v>
      </c>
    </row>
    <row r="217" spans="1:2" x14ac:dyDescent="0.3">
      <c r="A217" t="s">
        <v>302</v>
      </c>
      <c r="B217" t="s">
        <v>23</v>
      </c>
    </row>
    <row r="218" spans="1:2" x14ac:dyDescent="0.3">
      <c r="A218" t="s">
        <v>303</v>
      </c>
      <c r="B218" t="s">
        <v>23</v>
      </c>
    </row>
    <row r="219" spans="1:2" x14ac:dyDescent="0.3">
      <c r="A219" t="s">
        <v>34</v>
      </c>
      <c r="B219" t="s">
        <v>34</v>
      </c>
    </row>
    <row r="220" spans="1:2" x14ac:dyDescent="0.3">
      <c r="A220" t="s">
        <v>304</v>
      </c>
      <c r="B220" t="s">
        <v>34</v>
      </c>
    </row>
    <row r="221" spans="1:2" x14ac:dyDescent="0.3">
      <c r="A221" t="s">
        <v>305</v>
      </c>
      <c r="B221" t="s">
        <v>34</v>
      </c>
    </row>
    <row r="222" spans="1:2" x14ac:dyDescent="0.3">
      <c r="A222" t="s">
        <v>306</v>
      </c>
      <c r="B222" t="s">
        <v>34</v>
      </c>
    </row>
    <row r="223" spans="1:2" x14ac:dyDescent="0.3">
      <c r="A223" t="s">
        <v>307</v>
      </c>
      <c r="B223" t="s">
        <v>34</v>
      </c>
    </row>
    <row r="224" spans="1:2" x14ac:dyDescent="0.3">
      <c r="A224" t="s">
        <v>308</v>
      </c>
      <c r="B224" t="s">
        <v>34</v>
      </c>
    </row>
    <row r="225" spans="1:2" x14ac:dyDescent="0.3">
      <c r="A225" t="s">
        <v>309</v>
      </c>
      <c r="B225" t="s">
        <v>34</v>
      </c>
    </row>
    <row r="226" spans="1:2" x14ac:dyDescent="0.3">
      <c r="A226" t="s">
        <v>24</v>
      </c>
      <c r="B226" t="s">
        <v>24</v>
      </c>
    </row>
    <row r="227" spans="1:2" x14ac:dyDescent="0.3">
      <c r="A227" t="s">
        <v>310</v>
      </c>
      <c r="B227" t="s">
        <v>24</v>
      </c>
    </row>
    <row r="228" spans="1:2" x14ac:dyDescent="0.3">
      <c r="A228" t="s">
        <v>311</v>
      </c>
      <c r="B228" t="s">
        <v>24</v>
      </c>
    </row>
    <row r="229" spans="1:2" x14ac:dyDescent="0.3">
      <c r="A229" t="s">
        <v>312</v>
      </c>
      <c r="B229" t="s">
        <v>114</v>
      </c>
    </row>
    <row r="230" spans="1:2" x14ac:dyDescent="0.3">
      <c r="A230" t="s">
        <v>313</v>
      </c>
      <c r="B230" t="s">
        <v>114</v>
      </c>
    </row>
    <row r="231" spans="1:2" x14ac:dyDescent="0.3">
      <c r="A231" t="s">
        <v>25</v>
      </c>
      <c r="B231" t="s">
        <v>25</v>
      </c>
    </row>
    <row r="232" spans="1:2" x14ac:dyDescent="0.3">
      <c r="A232" t="s">
        <v>314</v>
      </c>
      <c r="B232" t="s">
        <v>25</v>
      </c>
    </row>
    <row r="233" spans="1:2" x14ac:dyDescent="0.3">
      <c r="A233" t="s">
        <v>315</v>
      </c>
      <c r="B233" t="s">
        <v>25</v>
      </c>
    </row>
    <row r="234" spans="1:2" x14ac:dyDescent="0.3">
      <c r="A234" t="s">
        <v>316</v>
      </c>
      <c r="B234" t="s">
        <v>25</v>
      </c>
    </row>
    <row r="235" spans="1:2" x14ac:dyDescent="0.3">
      <c r="A235" t="s">
        <v>317</v>
      </c>
      <c r="B235" t="s">
        <v>25</v>
      </c>
    </row>
    <row r="236" spans="1:2" x14ac:dyDescent="0.3">
      <c r="A236" t="s">
        <v>318</v>
      </c>
      <c r="B236" t="s">
        <v>25</v>
      </c>
    </row>
    <row r="237" spans="1:2" x14ac:dyDescent="0.3">
      <c r="A237" t="s">
        <v>319</v>
      </c>
      <c r="B237" t="s">
        <v>25</v>
      </c>
    </row>
    <row r="238" spans="1:2" x14ac:dyDescent="0.3">
      <c r="A238" t="s">
        <v>320</v>
      </c>
      <c r="B238" t="s">
        <v>25</v>
      </c>
    </row>
    <row r="239" spans="1:2" x14ac:dyDescent="0.3">
      <c r="A239" t="s">
        <v>321</v>
      </c>
      <c r="B239" t="s">
        <v>115</v>
      </c>
    </row>
    <row r="240" spans="1:2" x14ac:dyDescent="0.3">
      <c r="A240" t="s">
        <v>322</v>
      </c>
      <c r="B240" t="s">
        <v>93</v>
      </c>
    </row>
    <row r="241" spans="1:2" x14ac:dyDescent="0.3">
      <c r="A241" t="s">
        <v>323</v>
      </c>
      <c r="B241" t="s">
        <v>93</v>
      </c>
    </row>
    <row r="242" spans="1:2" x14ac:dyDescent="0.3">
      <c r="A242" t="s">
        <v>324</v>
      </c>
      <c r="B242" t="s">
        <v>93</v>
      </c>
    </row>
    <row r="243" spans="1:2" x14ac:dyDescent="0.3">
      <c r="A243" t="s">
        <v>325</v>
      </c>
      <c r="B243" t="s">
        <v>93</v>
      </c>
    </row>
    <row r="244" spans="1:2" x14ac:dyDescent="0.3">
      <c r="A244" t="s">
        <v>326</v>
      </c>
      <c r="B244" t="s">
        <v>94</v>
      </c>
    </row>
    <row r="245" spans="1:2" x14ac:dyDescent="0.3">
      <c r="A245" t="s">
        <v>327</v>
      </c>
      <c r="B245" t="s">
        <v>94</v>
      </c>
    </row>
    <row r="246" spans="1:2" x14ac:dyDescent="0.3">
      <c r="A246" t="s">
        <v>328</v>
      </c>
      <c r="B246" t="s">
        <v>94</v>
      </c>
    </row>
    <row r="247" spans="1:2" x14ac:dyDescent="0.3">
      <c r="A247" t="s">
        <v>107</v>
      </c>
      <c r="B247" t="s">
        <v>95</v>
      </c>
    </row>
    <row r="248" spans="1:2" x14ac:dyDescent="0.3">
      <c r="A248" t="s">
        <v>329</v>
      </c>
      <c r="B248" t="s">
        <v>95</v>
      </c>
    </row>
    <row r="249" spans="1:2" x14ac:dyDescent="0.3">
      <c r="A249" t="s">
        <v>330</v>
      </c>
      <c r="B249" t="s">
        <v>95</v>
      </c>
    </row>
  </sheetData>
  <sheetProtection algorithmName="SHA-512" hashValue="nhIRIYaVDqE834zhffngcGxgSGwZhm/eOqH0Y4qOGHXBhp+x5Swu+1J1l/WM/mx3z5Pf6e5tiW9CS/QZrdDwvw==" saltValue="ujNL1yyeN+FeKHoqUEGzN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AA44"/>
  <sheetViews>
    <sheetView showGridLines="0" zoomScaleNormal="100" zoomScaleSheetLayoutView="100" workbookViewId="0">
      <selection sqref="A1:N1"/>
    </sheetView>
  </sheetViews>
  <sheetFormatPr defaultRowHeight="13" x14ac:dyDescent="0.3"/>
  <cols>
    <col min="1" max="1" width="3.69921875" customWidth="1"/>
    <col min="2" max="2" width="11.296875" style="10" bestFit="1" customWidth="1"/>
    <col min="24" max="24" width="13.796875" customWidth="1"/>
    <col min="25" max="25" width="20.5" customWidth="1"/>
    <col min="26" max="26" width="12.5" customWidth="1"/>
  </cols>
  <sheetData>
    <row r="1" spans="1:27" ht="25.5" customHeight="1" x14ac:dyDescent="0.2">
      <c r="A1" s="207" t="s">
        <v>362</v>
      </c>
      <c r="B1" s="208"/>
      <c r="C1" s="208"/>
      <c r="D1" s="208"/>
      <c r="E1" s="208"/>
      <c r="F1" s="208"/>
      <c r="G1" s="208"/>
      <c r="H1" s="208"/>
      <c r="I1" s="208"/>
      <c r="J1" s="208"/>
      <c r="K1" s="208"/>
      <c r="L1" s="208"/>
      <c r="M1" s="208"/>
      <c r="N1" s="208"/>
      <c r="O1" s="213" t="s">
        <v>359</v>
      </c>
      <c r="P1" s="213"/>
      <c r="Q1" s="213"/>
      <c r="R1" s="213"/>
      <c r="S1" s="213"/>
      <c r="T1" s="213"/>
      <c r="U1" s="213"/>
      <c r="V1" s="213"/>
      <c r="W1" s="213"/>
      <c r="X1" s="213"/>
      <c r="Y1" s="213"/>
      <c r="Z1" s="213"/>
      <c r="AA1" s="13"/>
    </row>
    <row r="2" spans="1:27" ht="16.5" customHeight="1" x14ac:dyDescent="0.25">
      <c r="A2" s="209" t="s">
        <v>358</v>
      </c>
      <c r="B2" s="210"/>
      <c r="C2" s="210"/>
      <c r="D2" s="210"/>
      <c r="E2" s="210"/>
      <c r="F2" s="210"/>
      <c r="G2" s="210"/>
      <c r="H2" s="210"/>
      <c r="I2" s="210"/>
      <c r="J2" s="210"/>
      <c r="K2" s="210"/>
      <c r="L2" s="210"/>
      <c r="M2" s="210"/>
      <c r="N2" s="210"/>
      <c r="O2" s="214" t="s">
        <v>360</v>
      </c>
      <c r="P2" s="215"/>
      <c r="Q2" s="215"/>
      <c r="R2" s="215"/>
      <c r="S2" s="215"/>
      <c r="T2" s="215"/>
      <c r="U2" s="215"/>
      <c r="V2" s="215"/>
      <c r="W2" s="215"/>
      <c r="X2" s="215"/>
      <c r="Y2" s="215"/>
      <c r="Z2" s="215"/>
      <c r="AA2" s="13"/>
    </row>
    <row r="3" spans="1:27" ht="30" customHeight="1" thickBot="1" x14ac:dyDescent="0.35">
      <c r="A3" s="206" t="s">
        <v>357</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13"/>
    </row>
    <row r="4" spans="1:27" s="11" customFormat="1" ht="15.5" x14ac:dyDescent="0.3">
      <c r="A4" s="216" t="s">
        <v>345</v>
      </c>
      <c r="B4" s="217"/>
      <c r="C4" s="217"/>
      <c r="D4" s="217"/>
      <c r="E4" s="217"/>
      <c r="F4" s="217"/>
      <c r="G4" s="217"/>
      <c r="H4" s="217"/>
      <c r="I4" s="217"/>
      <c r="J4" s="217"/>
      <c r="K4" s="217"/>
      <c r="L4" s="217"/>
      <c r="M4" s="217"/>
      <c r="N4" s="217"/>
      <c r="O4" s="217"/>
      <c r="P4" s="217"/>
      <c r="Q4" s="217"/>
      <c r="R4" s="217"/>
      <c r="S4" s="217"/>
      <c r="T4" s="217"/>
      <c r="U4" s="217"/>
      <c r="V4" s="217"/>
      <c r="W4" s="217"/>
      <c r="X4" s="217"/>
      <c r="Y4" s="217"/>
      <c r="Z4" s="218"/>
    </row>
    <row r="5" spans="1:27" s="12" customFormat="1" ht="15" x14ac:dyDescent="0.3">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1"/>
    </row>
    <row r="6" spans="1:27" s="11" customFormat="1" ht="15.5" x14ac:dyDescent="0.3">
      <c r="A6" s="219" t="s">
        <v>346</v>
      </c>
      <c r="B6" s="220"/>
      <c r="C6" s="220"/>
      <c r="D6" s="220"/>
      <c r="E6" s="220"/>
      <c r="F6" s="220"/>
      <c r="G6" s="220"/>
      <c r="H6" s="220"/>
      <c r="I6" s="220"/>
      <c r="J6" s="220"/>
      <c r="K6" s="220"/>
      <c r="L6" s="220"/>
      <c r="M6" s="220"/>
      <c r="N6" s="220"/>
      <c r="O6" s="220"/>
      <c r="P6" s="220"/>
      <c r="Q6" s="220"/>
      <c r="R6" s="220"/>
      <c r="S6" s="220"/>
      <c r="T6" s="220"/>
      <c r="U6" s="220"/>
      <c r="V6" s="220"/>
      <c r="W6" s="220"/>
      <c r="X6" s="220"/>
      <c r="Y6" s="220"/>
      <c r="Z6" s="221"/>
    </row>
    <row r="7" spans="1:27" s="11" customFormat="1" ht="15.5" x14ac:dyDescent="0.3">
      <c r="A7" s="219"/>
      <c r="B7" s="220"/>
      <c r="C7" s="220"/>
      <c r="D7" s="220"/>
      <c r="E7" s="220"/>
      <c r="F7" s="220"/>
      <c r="G7" s="220"/>
      <c r="H7" s="220"/>
      <c r="I7" s="220"/>
      <c r="J7" s="220"/>
      <c r="K7" s="220"/>
      <c r="L7" s="220"/>
      <c r="M7" s="220"/>
      <c r="N7" s="220"/>
      <c r="O7" s="220"/>
      <c r="P7" s="220"/>
      <c r="Q7" s="220"/>
      <c r="R7" s="220"/>
      <c r="S7" s="220"/>
      <c r="T7" s="220"/>
      <c r="U7" s="220"/>
      <c r="V7" s="220"/>
      <c r="W7" s="220"/>
      <c r="X7" s="220"/>
      <c r="Y7" s="220"/>
      <c r="Z7" s="221"/>
    </row>
    <row r="8" spans="1:27" s="11" customFormat="1" ht="15.5" x14ac:dyDescent="0.3">
      <c r="A8" s="219" t="s">
        <v>347</v>
      </c>
      <c r="B8" s="220"/>
      <c r="C8" s="220"/>
      <c r="D8" s="220"/>
      <c r="E8" s="220"/>
      <c r="F8" s="220"/>
      <c r="G8" s="220"/>
      <c r="H8" s="220"/>
      <c r="I8" s="220"/>
      <c r="J8" s="220"/>
      <c r="K8" s="220"/>
      <c r="L8" s="220"/>
      <c r="M8" s="220"/>
      <c r="N8" s="220"/>
      <c r="O8" s="220"/>
      <c r="P8" s="220"/>
      <c r="Q8" s="220"/>
      <c r="R8" s="220"/>
      <c r="S8" s="220"/>
      <c r="T8" s="220"/>
      <c r="U8" s="220"/>
      <c r="V8" s="220"/>
      <c r="W8" s="220"/>
      <c r="X8" s="220"/>
      <c r="Y8" s="220"/>
      <c r="Z8" s="221"/>
    </row>
    <row r="9" spans="1:27" s="11" customFormat="1" ht="15.5" x14ac:dyDescent="0.3">
      <c r="A9" s="219"/>
      <c r="B9" s="220"/>
      <c r="C9" s="220"/>
      <c r="D9" s="220"/>
      <c r="E9" s="220"/>
      <c r="F9" s="220"/>
      <c r="G9" s="220"/>
      <c r="H9" s="220"/>
      <c r="I9" s="220"/>
      <c r="J9" s="220"/>
      <c r="K9" s="220"/>
      <c r="L9" s="220"/>
      <c r="M9" s="220"/>
      <c r="N9" s="220"/>
      <c r="O9" s="220"/>
      <c r="P9" s="220"/>
      <c r="Q9" s="220"/>
      <c r="R9" s="220"/>
      <c r="S9" s="220"/>
      <c r="T9" s="220"/>
      <c r="U9" s="220"/>
      <c r="V9" s="220"/>
      <c r="W9" s="220"/>
      <c r="X9" s="220"/>
      <c r="Y9" s="220"/>
      <c r="Z9" s="221"/>
    </row>
    <row r="10" spans="1:27" s="11" customFormat="1" ht="15.5" x14ac:dyDescent="0.3">
      <c r="A10" s="219" t="s">
        <v>361</v>
      </c>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1"/>
    </row>
    <row r="11" spans="1:27" s="11" customFormat="1" ht="15.4" customHeight="1" x14ac:dyDescent="0.3">
      <c r="A11" s="219"/>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1"/>
    </row>
    <row r="12" spans="1:27" s="11" customFormat="1" ht="15.75" customHeight="1" x14ac:dyDescent="0.3">
      <c r="A12" s="222" t="s">
        <v>364</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4"/>
    </row>
    <row r="13" spans="1:27" s="11" customFormat="1" ht="15.75" customHeight="1" x14ac:dyDescent="0.3">
      <c r="A13" s="222"/>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4"/>
    </row>
    <row r="14" spans="1:27" s="11" customFormat="1" ht="15.75" customHeight="1" x14ac:dyDescent="0.3">
      <c r="A14" s="222"/>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4"/>
    </row>
    <row r="15" spans="1:27" s="11" customFormat="1" ht="15.75" customHeight="1" x14ac:dyDescent="0.3">
      <c r="A15" s="222" t="s">
        <v>363</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4"/>
    </row>
    <row r="16" spans="1:27" s="127" customFormat="1" ht="19.899999999999999" customHeight="1" x14ac:dyDescent="0.3">
      <c r="A16" s="222"/>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4"/>
    </row>
    <row r="17" spans="1:26" s="11" customFormat="1" ht="15.5" x14ac:dyDescent="0.3">
      <c r="A17" s="219" t="s">
        <v>348</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1"/>
    </row>
    <row r="18" spans="1:26" s="11" customFormat="1" ht="15.5" x14ac:dyDescent="0.3">
      <c r="A18" s="219"/>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1"/>
    </row>
    <row r="19" spans="1:26" s="11" customFormat="1" ht="15.5" x14ac:dyDescent="0.3">
      <c r="A19" s="219" t="s">
        <v>349</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1"/>
    </row>
    <row r="20" spans="1:26" s="11" customFormat="1" ht="15.5" x14ac:dyDescent="0.3">
      <c r="A20" s="219"/>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1"/>
    </row>
    <row r="21" spans="1:26" s="11" customFormat="1" ht="15.5" x14ac:dyDescent="0.3">
      <c r="A21" s="219" t="s">
        <v>350</v>
      </c>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1"/>
    </row>
    <row r="22" spans="1:26" s="11" customFormat="1" ht="15.5" x14ac:dyDescent="0.3">
      <c r="A22" s="219"/>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1"/>
    </row>
    <row r="23" spans="1:26" s="11" customFormat="1" ht="15.5" x14ac:dyDescent="0.3">
      <c r="A23" s="219" t="s">
        <v>351</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1"/>
    </row>
    <row r="24" spans="1:26" s="11" customFormat="1" ht="15.5" x14ac:dyDescent="0.3">
      <c r="A24" s="219"/>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1"/>
    </row>
    <row r="25" spans="1:26" s="11" customFormat="1" ht="15.5" x14ac:dyDescent="0.3">
      <c r="A25" s="219" t="s">
        <v>352</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1"/>
    </row>
    <row r="26" spans="1:26" s="11" customFormat="1" ht="15.5" x14ac:dyDescent="0.3">
      <c r="A26" s="219"/>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1"/>
    </row>
    <row r="27" spans="1:26" s="11" customFormat="1" ht="15.5" x14ac:dyDescent="0.3">
      <c r="A27" s="219" t="s">
        <v>353</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1"/>
    </row>
    <row r="28" spans="1:26" s="11" customFormat="1" ht="15.5" x14ac:dyDescent="0.3">
      <c r="A28" s="219"/>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1"/>
    </row>
    <row r="29" spans="1:26" s="11" customFormat="1" ht="15.5" x14ac:dyDescent="0.3">
      <c r="A29" s="225" t="s">
        <v>354</v>
      </c>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7"/>
    </row>
    <row r="30" spans="1:26" s="11" customFormat="1" ht="16" thickBot="1" x14ac:dyDescent="0.35">
      <c r="A30" s="228"/>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30"/>
    </row>
    <row r="31" spans="1:26" ht="40.15" customHeight="1" x14ac:dyDescent="0.3">
      <c r="A31" s="211" t="s">
        <v>356</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row>
    <row r="32" spans="1:26" x14ac:dyDescent="0.3">
      <c r="A32" s="205" t="s">
        <v>355</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row>
    <row r="33" spans="1:26" x14ac:dyDescent="0.3">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row>
    <row r="34" spans="1:26" x14ac:dyDescent="0.3">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row>
    <row r="35" spans="1:26" x14ac:dyDescent="0.3">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row>
    <row r="36" spans="1:26" x14ac:dyDescent="0.3">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row r="37" spans="1:26" x14ac:dyDescent="0.3">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row>
    <row r="38" spans="1:26" x14ac:dyDescent="0.3">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6" x14ac:dyDescent="0.3">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row>
    <row r="40" spans="1:26" x14ac:dyDescent="0.3">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row>
    <row r="41" spans="1:26" x14ac:dyDescent="0.3">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row>
    <row r="42" spans="1:26" ht="12.75" customHeight="1" x14ac:dyDescent="0.3">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row>
    <row r="43" spans="1:26" ht="102" customHeight="1" x14ac:dyDescent="0.3">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3">
      <c r="B44" s="8"/>
      <c r="C44" s="8"/>
      <c r="D44" s="8"/>
      <c r="E44" s="8"/>
      <c r="F44" s="8"/>
      <c r="G44" s="8"/>
      <c r="H44" s="8"/>
      <c r="I44" s="8"/>
      <c r="J44" s="8"/>
      <c r="K44" s="8"/>
      <c r="L44" s="8"/>
      <c r="M44" s="8"/>
      <c r="N44" s="8"/>
      <c r="O44" s="8"/>
      <c r="P44" s="8"/>
      <c r="Q44" s="8"/>
      <c r="R44" s="8"/>
      <c r="S44" s="8"/>
      <c r="T44" s="8"/>
      <c r="U44" s="8"/>
      <c r="V44" s="8"/>
      <c r="W44" s="8"/>
      <c r="X44" s="8"/>
      <c r="Y44" s="8"/>
      <c r="Z44" s="8"/>
    </row>
  </sheetData>
  <sheetProtection algorithmName="SHA-512" hashValue="O7MwwMusl813wVRZRCan7ayIRGz0ziHzRvddMyX39n8xVZmE8ExCuS7IZnpRsl9rMWwe1TZRuBRZZP4IRsjBmg==" saltValue="bS+r/QsD6a8kYHDLkCNlhQ==" spinCount="100000" sheet="1" objects="1" scenarios="1"/>
  <mergeCells count="20">
    <mergeCell ref="A27:Z28"/>
    <mergeCell ref="A29:Z30"/>
    <mergeCell ref="A21:Z22"/>
    <mergeCell ref="A8:Z9"/>
    <mergeCell ref="A32:Z42"/>
    <mergeCell ref="A3:Z3"/>
    <mergeCell ref="A1:N1"/>
    <mergeCell ref="A2:N2"/>
    <mergeCell ref="A31:Z31"/>
    <mergeCell ref="O1:Z1"/>
    <mergeCell ref="O2:Z2"/>
    <mergeCell ref="A4:Z5"/>
    <mergeCell ref="A6:Z7"/>
    <mergeCell ref="A10:Z11"/>
    <mergeCell ref="A23:Z24"/>
    <mergeCell ref="A15:Z16"/>
    <mergeCell ref="A12:Z14"/>
    <mergeCell ref="A17:Z18"/>
    <mergeCell ref="A19:Z20"/>
    <mergeCell ref="A25:Z26"/>
  </mergeCells>
  <pageMargins left="0.7" right="0.7" top="0.75" bottom="0.75" header="0.3" footer="0.3"/>
  <pageSetup scale="39" orientation="landscape"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4FADDE6884344B8BBFB3AEB30A5C1" ma:contentTypeVersion="7" ma:contentTypeDescription="Create a new document." ma:contentTypeScope="" ma:versionID="10c9fb6a0b4004c8c0cd161058df60c2">
  <xsd:schema xmlns:xsd="http://www.w3.org/2001/XMLSchema" xmlns:xs="http://www.w3.org/2001/XMLSchema" xmlns:p="http://schemas.microsoft.com/office/2006/metadata/properties" xmlns:ns2="2864a2ff-134c-4f93-a8aa-4e2516b510b1" xmlns:ns3="http://schemas.microsoft.com/sharepoint/v3/fields" targetNamespace="http://schemas.microsoft.com/office/2006/metadata/properties" ma:root="true" ma:fieldsID="a089a7753a4bfeccb48ff78b5d527185" ns2:_="" ns3:_="">
    <xsd:import namespace="2864a2ff-134c-4f93-a8aa-4e2516b510b1"/>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4a2ff-134c-4f93-a8aa-4e2516b51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4"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6EFF4A-F837-45B8-B663-1D339125B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64a2ff-134c-4f93-a8aa-4e2516b510b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25096-7DCA-4E5E-AB97-131BBB634882}">
  <ds:schemaRefs>
    <ds:schemaRef ds:uri="http://schemas.microsoft.com/office/2006/metadata/properties"/>
    <ds:schemaRef ds:uri="http://schemas.microsoft.com/office/infopath/2007/PartnerControls"/>
    <ds:schemaRef ds:uri="http://schemas.microsoft.com/sharepoint/v3/fields"/>
  </ds:schemaRefs>
</ds:datastoreItem>
</file>

<file path=customXml/itemProps3.xml><?xml version="1.0" encoding="utf-8"?>
<ds:datastoreItem xmlns:ds="http://schemas.openxmlformats.org/officeDocument/2006/customXml" ds:itemID="{B5377C80-B6C2-4350-8DE8-8E55D75779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Sales &amp; Purchases Data </vt:lpstr>
      <vt:lpstr>ScheduleA</vt:lpstr>
      <vt:lpstr>CountyTable</vt:lpstr>
      <vt:lpstr>Instructions</vt:lpstr>
      <vt:lpstr>ColumnTitle</vt:lpstr>
      <vt:lpstr>ColumnTitle_1</vt:lpstr>
      <vt:lpstr>CountyLookup</vt:lpstr>
      <vt:lpstr>Instructions!Print_Area</vt:lpstr>
      <vt:lpstr>'Sales &amp; Purchases Data '!Print_Area</vt:lpstr>
      <vt:lpstr>ScheduleA!Print_Area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A Excel Workbook</dc:title>
  <dc:creator/>
  <cp:lastModifiedBy/>
  <dcterms:created xsi:type="dcterms:W3CDTF">2019-05-23T21:22:50Z</dcterms:created>
  <dcterms:modified xsi:type="dcterms:W3CDTF">2021-06-10T18:51:02Z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174300</vt:r8>
  </property>
  <property fmtid="{D5CDD505-2E9C-101B-9397-08002B2CF9AE}" pid="3" name="ContentTypeId">
    <vt:lpwstr>0x0101003494FADDE6884344B8BBFB3AEB30A5C1</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ies>
</file>